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PLAN DE ACCIÓN E INTEGRACIÓN DE LOS PLANES INSTITUCIONALES VIGENCIA 2024\PLANES INSTITUCIONALES DECRETO 612 DE 2018\"/>
    </mc:Choice>
  </mc:AlternateContent>
  <bookViews>
    <workbookView xWindow="0" yWindow="0" windowWidth="19260" windowHeight="7020"/>
  </bookViews>
  <sheets>
    <sheet name="Adquisiciones  " sheetId="2" r:id="rId1"/>
    <sheet name="archivo de datos" sheetId="3" r:id="rId2"/>
  </sheets>
  <definedNames>
    <definedName name="_xlnm._FilterDatabase" localSheetId="0" hidden="1">'Adquisiciones  '!$B$17:$S$29</definedName>
    <definedName name="_xlnm.Print_Area" localSheetId="0">'Adquisiciones  '!$B$1:$R$32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2" i="2" l="1"/>
  <c r="K28" i="2"/>
  <c r="K27" i="2"/>
  <c r="K26" i="2"/>
  <c r="K25" i="2"/>
  <c r="K29" i="2"/>
  <c r="K24" i="2"/>
  <c r="K23" i="2"/>
  <c r="K21" i="2"/>
  <c r="K20" i="2"/>
  <c r="K19" i="2"/>
  <c r="K30" i="2"/>
  <c r="D8" i="2" s="1"/>
</calcChain>
</file>

<file path=xl/sharedStrings.xml><?xml version="1.0" encoding="utf-8"?>
<sst xmlns="http://schemas.openxmlformats.org/spreadsheetml/2006/main" count="108210" uniqueCount="107829">
  <si>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</si>
  <si>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</si>
  <si>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</si>
  <si>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</si>
  <si>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</si>
  <si>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</si>
  <si>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</si>
  <si>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</si>
  <si>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</si>
  <si>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</si>
  <si>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</si>
  <si>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</si>
  <si>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</si>
  <si>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</si>
  <si>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</si>
  <si>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</si>
  <si>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</si>
  <si>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</si>
  <si>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</si>
  <si>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</si>
  <si>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</si>
  <si>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</si>
  <si>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</si>
  <si>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</si>
  <si>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</si>
  <si>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</si>
  <si>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</si>
  <si>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</si>
  <si>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</si>
  <si>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</si>
  <si>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</si>
  <si>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</si>
  <si>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</si>
  <si>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</si>
  <si>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</si>
  <si>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</si>
  <si>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</si>
  <si>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</si>
  <si>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</si>
  <si>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</si>
  <si>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</si>
  <si>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</si>
  <si>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</si>
  <si>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</si>
  <si>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</si>
  <si>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</si>
  <si>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</si>
  <si>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</si>
  <si>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</si>
  <si>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</si>
  <si>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</si>
  <si>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</si>
  <si>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</si>
  <si>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</si>
  <si>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</si>
  <si>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</si>
  <si>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</si>
  <si>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</si>
  <si>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</si>
  <si>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</si>
  <si>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</si>
  <si>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</si>
  <si>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</si>
  <si>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</si>
  <si>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</si>
  <si>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</si>
  <si>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</si>
  <si>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</si>
  <si>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</si>
  <si>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</si>
  <si>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</si>
  <si>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</si>
  <si>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</si>
  <si>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</si>
  <si>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</si>
  <si>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</si>
  <si>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</si>
  <si>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</si>
  <si>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</si>
  <si>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</si>
  <si>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</si>
  <si>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</si>
  <si>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</si>
  <si>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</si>
  <si>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</si>
  <si>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</si>
  <si>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</si>
  <si>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</si>
  <si>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</si>
  <si>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</si>
  <si>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</si>
  <si>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</si>
  <si>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</si>
  <si>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</si>
  <si>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</si>
  <si>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</si>
  <si>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</si>
  <si>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</si>
  <si>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</si>
  <si>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</si>
  <si>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</si>
  <si>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</si>
  <si>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</si>
  <si>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</si>
  <si>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</si>
  <si>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</si>
  <si>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</si>
  <si>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</si>
  <si>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</si>
  <si>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</si>
  <si>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</si>
  <si>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</si>
  <si>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</si>
  <si>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</si>
  <si>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</si>
  <si>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</si>
  <si>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</si>
  <si>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</si>
  <si>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</si>
  <si>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</si>
  <si>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</si>
  <si>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</si>
  <si>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</si>
  <si>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</si>
  <si>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</si>
  <si>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</si>
  <si>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</si>
  <si>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</si>
  <si>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</si>
  <si>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</si>
  <si>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</si>
  <si>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</si>
  <si>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</si>
  <si>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</si>
  <si>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</si>
  <si>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</si>
  <si>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</si>
  <si>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</si>
  <si>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</si>
  <si>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</si>
  <si>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</si>
  <si>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</si>
  <si>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</si>
  <si>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</si>
  <si>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</si>
  <si>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</si>
  <si>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</si>
  <si>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</si>
  <si>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</si>
  <si>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</si>
  <si>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</si>
  <si>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</si>
  <si>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</si>
  <si>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</si>
  <si>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</si>
  <si>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</si>
  <si>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</si>
  <si>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</si>
  <si>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</si>
  <si>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</si>
  <si>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</si>
  <si>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</si>
  <si>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</si>
  <si>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</si>
  <si>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</si>
  <si>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</si>
  <si>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</si>
  <si>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</si>
  <si>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</si>
  <si>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</si>
  <si>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</si>
  <si>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</si>
  <si>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</si>
  <si>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</si>
  <si>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</si>
  <si>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</si>
  <si>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</si>
  <si>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</si>
  <si>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</si>
  <si>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</si>
  <si>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</si>
  <si>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</si>
  <si>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</si>
  <si>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</si>
  <si>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</si>
  <si>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</si>
  <si>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</si>
  <si>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</si>
  <si>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</si>
  <si>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</si>
  <si>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</si>
  <si>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</si>
  <si>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</si>
  <si>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</si>
  <si>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</si>
  <si>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</si>
  <si>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</si>
  <si>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</si>
  <si>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</si>
  <si>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</si>
  <si>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</si>
  <si>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</si>
  <si>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</si>
  <si>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</si>
  <si>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</si>
  <si>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</si>
  <si>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</si>
  <si>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</si>
  <si>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</si>
  <si>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</si>
  <si>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</si>
  <si>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</si>
  <si>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</si>
  <si>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</si>
  <si>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</si>
  <si>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</si>
  <si>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</si>
  <si>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</si>
  <si>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</si>
  <si>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</si>
  <si>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</si>
  <si>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</si>
  <si>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</si>
  <si>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</si>
  <si>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</si>
  <si>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</si>
  <si>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</si>
  <si>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</si>
  <si>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</si>
  <si>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</si>
  <si>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</si>
  <si>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</si>
  <si>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</si>
  <si>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</si>
  <si>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</si>
  <si>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</si>
  <si>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</si>
  <si>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</si>
  <si>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</si>
  <si>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</si>
  <si>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</si>
  <si>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</si>
  <si>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</si>
  <si>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</si>
  <si>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</si>
  <si>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</si>
  <si>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</si>
  <si>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</si>
  <si>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</si>
  <si>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</si>
  <si>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</si>
  <si>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</si>
  <si>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</si>
  <si>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</si>
  <si>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</si>
  <si>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</si>
  <si>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</si>
  <si>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</si>
  <si>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</si>
  <si>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</si>
  <si>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</si>
  <si>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</si>
  <si>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</si>
  <si>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</si>
  <si>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</si>
  <si>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</si>
  <si>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</si>
  <si>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</si>
  <si>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</si>
  <si>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</si>
  <si>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</si>
  <si>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</si>
  <si>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</si>
  <si>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</si>
  <si>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</si>
  <si>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</si>
  <si>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</si>
  <si>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</si>
  <si>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</si>
  <si>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</si>
  <si>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</si>
  <si>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</si>
  <si>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</si>
  <si>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</si>
  <si>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</si>
  <si>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</si>
  <si>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</si>
  <si>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</si>
  <si>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</si>
  <si>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</si>
  <si>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</si>
  <si>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</si>
  <si>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</si>
  <si>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</si>
  <si>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</si>
  <si>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</si>
  <si>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</si>
  <si>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</si>
  <si>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</si>
  <si>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</si>
  <si>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</si>
  <si>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</si>
  <si>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</si>
  <si>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</si>
  <si>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</si>
  <si>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</si>
  <si>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</si>
  <si>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</si>
  <si>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</si>
  <si>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</si>
  <si>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</si>
  <si>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</si>
  <si>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</si>
  <si>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</si>
  <si>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</si>
  <si>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</si>
  <si>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</si>
  <si>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</si>
  <si>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</si>
  <si>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</si>
  <si>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</si>
  <si>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</si>
  <si>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</si>
  <si>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</si>
  <si>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</si>
  <si>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</si>
  <si>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</si>
  <si>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</si>
  <si>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</si>
  <si>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</si>
  <si>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</si>
  <si>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</si>
  <si>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</si>
  <si>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</si>
  <si>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</si>
  <si>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</si>
  <si>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</si>
  <si>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</si>
  <si>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</si>
  <si>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</si>
  <si>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</si>
  <si>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</si>
  <si>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</si>
  <si>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</si>
  <si>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</si>
  <si>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</si>
  <si>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</si>
  <si>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</si>
  <si>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</si>
  <si>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</si>
  <si>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</si>
  <si>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</si>
  <si>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</si>
  <si>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</si>
  <si>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</si>
  <si>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</si>
  <si>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</si>
  <si>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</si>
  <si>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</si>
  <si>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</si>
  <si>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</si>
  <si>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</si>
  <si>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</si>
  <si>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</si>
  <si>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</si>
  <si>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</si>
  <si>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</si>
  <si>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</si>
  <si>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</si>
  <si>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</si>
  <si>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</si>
  <si>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</si>
  <si>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</si>
  <si>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</si>
  <si>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</si>
  <si>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</si>
  <si>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</si>
  <si>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</si>
  <si>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</si>
  <si>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</si>
  <si>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</si>
  <si>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</si>
  <si>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</si>
  <si>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</si>
  <si>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</si>
  <si>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</si>
  <si>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</si>
  <si>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</si>
  <si>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</si>
  <si>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</si>
  <si>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</si>
  <si>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</si>
  <si>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</si>
  <si>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</si>
  <si>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</si>
  <si>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</si>
  <si>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</si>
  <si>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</si>
  <si>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</si>
  <si>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</si>
  <si>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</si>
  <si>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</si>
  <si>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</si>
  <si>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</si>
  <si>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</si>
  <si>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</si>
  <si>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</si>
  <si>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</si>
  <si>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</si>
  <si>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</si>
  <si>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</si>
  <si>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</si>
  <si>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</si>
  <si>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</si>
  <si>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</si>
  <si>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</si>
  <si>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</si>
  <si>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</si>
  <si>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</si>
  <si>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</si>
  <si>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</si>
  <si>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</si>
  <si>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</si>
  <si>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</si>
  <si>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</si>
  <si>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</si>
  <si>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</si>
  <si>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</si>
  <si>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</si>
  <si>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</si>
  <si>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</si>
  <si>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</si>
  <si>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</si>
  <si>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</si>
  <si>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</si>
  <si>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</si>
  <si>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</si>
  <si>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</si>
  <si>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</si>
  <si>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</si>
  <si>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</si>
  <si>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</si>
  <si>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</si>
  <si>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</si>
  <si>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</si>
  <si>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</si>
  <si>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</si>
  <si>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</si>
  <si>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</si>
  <si>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</si>
  <si>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</si>
  <si>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</si>
  <si>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</si>
  <si>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</si>
  <si>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</si>
  <si>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</si>
  <si>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</si>
  <si>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</si>
  <si>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</si>
  <si>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</si>
  <si>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</si>
  <si>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</si>
  <si>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</si>
  <si>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</si>
  <si>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</si>
  <si>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</si>
  <si>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</si>
  <si>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</si>
  <si>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</si>
  <si>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</si>
  <si>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</si>
  <si>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</si>
  <si>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</si>
  <si>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</si>
  <si>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</si>
  <si>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</si>
  <si>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</si>
  <si>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</si>
  <si>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</si>
  <si>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</si>
  <si>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</si>
  <si>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</si>
  <si>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</si>
  <si>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</si>
  <si>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</si>
  <si>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</si>
  <si>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</si>
  <si>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</si>
  <si>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</si>
  <si>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</si>
  <si>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</si>
  <si>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</si>
  <si>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</si>
  <si>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</si>
  <si>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</si>
  <si>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</si>
  <si>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</si>
  <si>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</si>
  <si>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</si>
  <si>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</si>
  <si>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</si>
  <si>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</si>
  <si>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</si>
  <si>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</si>
  <si>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</si>
  <si>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</si>
  <si>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</si>
  <si>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</si>
  <si>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</si>
  <si>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</si>
  <si>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</si>
  <si>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</si>
  <si>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</si>
  <si>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</si>
  <si>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</si>
  <si>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</si>
  <si>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</si>
  <si>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</si>
  <si>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</si>
  <si>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</si>
  <si>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</si>
  <si>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</si>
  <si>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</si>
  <si>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</si>
  <si>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</si>
  <si>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</si>
  <si>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</si>
  <si>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</si>
  <si>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</si>
  <si>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</si>
  <si>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</si>
  <si>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</si>
  <si>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</si>
  <si>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</si>
  <si>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</si>
  <si>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</si>
  <si>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</si>
  <si>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</si>
  <si>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</si>
  <si>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</si>
  <si>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</si>
  <si>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</si>
  <si>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</si>
  <si>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</si>
  <si>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</si>
  <si>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</si>
  <si>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</si>
  <si>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</si>
  <si>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</si>
  <si>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</si>
  <si>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</si>
  <si>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</si>
  <si>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</si>
  <si>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</si>
  <si>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</si>
  <si>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</si>
  <si>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</si>
  <si>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</si>
  <si>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</si>
  <si>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</si>
  <si>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</si>
  <si>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</si>
  <si>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</si>
  <si>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</si>
  <si>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</si>
  <si>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</si>
  <si>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</si>
  <si>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</si>
  <si>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</si>
  <si>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</si>
  <si>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</si>
  <si>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</si>
  <si>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</si>
  <si>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</si>
  <si>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</si>
  <si>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</si>
  <si>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</si>
  <si>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</si>
  <si>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</si>
  <si>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</si>
  <si>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</si>
  <si>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</si>
  <si>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</si>
  <si>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</si>
  <si>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</si>
  <si>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</si>
  <si>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</si>
  <si>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</si>
  <si>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</si>
  <si>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</si>
  <si>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</si>
  <si>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</si>
  <si>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</si>
  <si>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</si>
  <si>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</si>
  <si>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</si>
  <si>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</si>
  <si>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</si>
  <si>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</si>
  <si>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</si>
  <si>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</si>
  <si>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</si>
  <si>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</si>
  <si>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</si>
  <si>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</si>
  <si>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</si>
  <si>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</si>
  <si>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</si>
  <si>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</si>
  <si>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</si>
  <si>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</si>
  <si>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</si>
  <si>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</si>
  <si>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</si>
  <si>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</si>
  <si>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</si>
  <si>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</si>
  <si>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</si>
  <si>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</si>
  <si>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</si>
  <si>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</si>
  <si>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</si>
  <si>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</si>
  <si>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</si>
  <si>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</si>
  <si>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</si>
  <si>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</si>
  <si>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</si>
  <si>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</si>
  <si>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</si>
  <si>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</si>
  <si>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</si>
  <si>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</si>
  <si>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</si>
  <si>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</si>
  <si>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</si>
  <si>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</si>
  <si>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</si>
  <si>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</si>
  <si>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</si>
  <si>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</si>
  <si>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</si>
  <si>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</si>
  <si>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</si>
  <si>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</si>
  <si>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</si>
  <si>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</si>
  <si>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</si>
  <si>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</si>
  <si>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</si>
  <si>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</si>
  <si>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</si>
  <si>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</si>
  <si>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</si>
  <si>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</si>
  <si>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</si>
  <si>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</si>
  <si>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</si>
  <si>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</si>
  <si>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</si>
  <si>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</si>
  <si>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</si>
  <si>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</si>
  <si>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</si>
  <si>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</si>
  <si>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</si>
  <si>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</si>
  <si>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</si>
  <si>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</si>
  <si>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</si>
  <si>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</si>
  <si>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</si>
  <si>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</si>
  <si>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</si>
  <si>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</si>
  <si>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</si>
  <si>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</si>
  <si>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</si>
  <si>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</si>
  <si>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</si>
  <si>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</si>
  <si>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</si>
  <si>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</si>
  <si>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</si>
  <si>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</si>
  <si>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</si>
  <si>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</si>
  <si>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</si>
  <si>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</si>
  <si>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</si>
  <si>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</si>
  <si>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</si>
  <si>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</si>
  <si>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</si>
  <si>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</si>
  <si>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</si>
  <si>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</si>
  <si>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</si>
  <si>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</si>
  <si>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</si>
  <si>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</si>
  <si>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</si>
  <si>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</si>
  <si>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</si>
  <si>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</si>
  <si>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</si>
  <si>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</si>
  <si>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</si>
  <si>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</si>
  <si>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</si>
  <si>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</si>
  <si>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</si>
  <si>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</si>
  <si>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</si>
  <si>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</si>
  <si>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</si>
  <si>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</si>
  <si>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</si>
  <si>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</si>
  <si>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</si>
  <si>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</si>
  <si>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</si>
  <si>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</si>
  <si>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</si>
  <si>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</si>
  <si>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</si>
  <si>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</si>
  <si>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</si>
  <si>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</si>
  <si>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</si>
  <si>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</si>
  <si>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</si>
  <si>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</si>
  <si>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</si>
  <si>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</si>
  <si>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</si>
  <si>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</si>
  <si>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</si>
  <si>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</si>
  <si>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</si>
  <si>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</si>
  <si>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</si>
  <si>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</si>
  <si>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</si>
  <si>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</si>
  <si>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</si>
  <si>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</si>
  <si>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</si>
  <si>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</si>
  <si>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</si>
  <si>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</si>
  <si>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</si>
  <si>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</si>
  <si>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</si>
  <si>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</si>
  <si>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</si>
  <si>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</si>
  <si>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</si>
  <si>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</si>
  <si>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</si>
  <si>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</si>
  <si>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</si>
  <si>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</si>
  <si>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</si>
  <si>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</si>
  <si>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</si>
  <si>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</si>
  <si>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</si>
  <si>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</si>
  <si>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</si>
  <si>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</si>
  <si>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</si>
  <si>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</si>
  <si>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</si>
  <si>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</si>
  <si>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</si>
  <si>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</si>
  <si>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</si>
  <si>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</si>
  <si>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</si>
  <si>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</si>
  <si>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</si>
  <si>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</si>
  <si>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</si>
  <si>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</si>
  <si>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</si>
  <si>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</si>
  <si>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</si>
  <si>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</si>
  <si>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</si>
  <si>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</si>
  <si>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</si>
  <si>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</si>
  <si>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</si>
  <si>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</si>
  <si>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</si>
  <si>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</si>
  <si>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</si>
  <si>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</si>
  <si>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</si>
  <si>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</si>
  <si>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</si>
  <si>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</si>
  <si>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</si>
  <si>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</si>
  <si>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</si>
  <si>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</si>
  <si>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</si>
  <si>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</si>
  <si>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</si>
  <si>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</si>
  <si>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</si>
  <si>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</si>
  <si>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</si>
  <si>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</si>
  <si>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</si>
  <si>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</si>
  <si>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</si>
  <si>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</si>
  <si>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</si>
  <si>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</si>
  <si>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</si>
  <si>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</si>
  <si>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</si>
  <si>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</si>
  <si>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</si>
  <si>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</si>
  <si>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</si>
  <si>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</si>
  <si>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</si>
  <si>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</si>
  <si>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</si>
  <si>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</si>
  <si>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</si>
  <si>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</si>
  <si>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</si>
  <si>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</si>
  <si>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</si>
  <si>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</si>
  <si>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</si>
  <si>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</si>
  <si>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</si>
  <si>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</si>
  <si>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</si>
  <si>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</si>
  <si>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</si>
  <si>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</si>
  <si>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</si>
  <si>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</si>
  <si>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</si>
  <si>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</si>
  <si>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</si>
  <si>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</si>
  <si>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</si>
  <si>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</si>
  <si>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</si>
  <si>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</si>
  <si>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</si>
  <si>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</si>
  <si>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</si>
  <si>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</si>
  <si>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</si>
  <si>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</si>
  <si>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</si>
  <si>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</si>
  <si>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</si>
  <si>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</si>
  <si>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</si>
  <si>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</si>
  <si>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</si>
  <si>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</si>
  <si>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</si>
  <si>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</si>
  <si>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</si>
  <si>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</si>
  <si>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</si>
  <si>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</si>
  <si>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</si>
  <si>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</si>
  <si>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</si>
  <si>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</si>
  <si>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</si>
  <si>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</si>
  <si>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</si>
  <si>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</si>
  <si>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</si>
  <si>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</si>
  <si>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</si>
  <si>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</si>
  <si>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</si>
  <si>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</si>
  <si>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</si>
  <si>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</si>
  <si>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</si>
  <si>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</si>
  <si>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</si>
  <si>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</si>
  <si>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</si>
  <si>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</si>
  <si>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</si>
  <si>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</si>
  <si>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</si>
  <si>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</si>
  <si>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</si>
  <si>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</si>
  <si>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</si>
  <si>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</si>
  <si>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</si>
  <si>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</si>
  <si>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</si>
  <si>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</si>
  <si>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</si>
  <si>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</si>
  <si>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</si>
  <si>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</si>
  <si>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</si>
  <si>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</si>
  <si>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</si>
  <si>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</si>
  <si>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</si>
  <si>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</si>
  <si>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</si>
  <si>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</si>
  <si>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</si>
  <si>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</si>
  <si>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</si>
  <si>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</si>
  <si>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</si>
  <si>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</si>
  <si>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</si>
  <si>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</si>
  <si>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</si>
  <si>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</si>
  <si>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</si>
  <si>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</si>
  <si>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</si>
  <si>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</si>
  <si>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</si>
  <si>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</si>
  <si>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</si>
  <si>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</si>
  <si>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</si>
  <si>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</si>
  <si>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</si>
  <si>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</si>
  <si>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</si>
  <si>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</si>
  <si>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</si>
  <si>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</si>
  <si>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</si>
  <si>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</si>
  <si>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</si>
  <si>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</si>
  <si>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</si>
  <si>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</si>
  <si>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</si>
  <si>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</si>
  <si>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</si>
  <si>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</si>
  <si>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</si>
  <si>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</si>
  <si>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</si>
  <si>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</si>
  <si>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</si>
  <si>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</si>
  <si>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</si>
  <si>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</si>
  <si>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</si>
  <si>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</si>
  <si>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</si>
  <si>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</si>
  <si>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</si>
  <si>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</si>
  <si>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</si>
  <si>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</si>
  <si>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</si>
  <si>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</si>
  <si>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</si>
  <si>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</si>
  <si>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</si>
  <si>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</si>
  <si>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</si>
  <si>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</si>
  <si>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</si>
  <si>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</si>
  <si>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</si>
  <si>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</si>
  <si>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</si>
  <si>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</si>
  <si>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</si>
  <si>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</si>
  <si>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</si>
  <si>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</si>
  <si>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</si>
  <si>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</si>
  <si>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</si>
  <si>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</si>
  <si>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</si>
  <si>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</si>
  <si>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</si>
  <si>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</si>
  <si>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</si>
  <si>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</si>
  <si>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</si>
  <si>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</si>
  <si>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</si>
  <si>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</si>
  <si>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</si>
  <si>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</si>
  <si>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</si>
  <si>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</si>
  <si>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</si>
  <si>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</si>
  <si>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</si>
  <si>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</si>
  <si>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</si>
  <si>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</si>
  <si>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</si>
  <si>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</si>
  <si>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</si>
  <si>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</si>
  <si>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</si>
  <si>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</si>
  <si>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</si>
  <si>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</si>
  <si>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</si>
  <si>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</si>
  <si>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</si>
  <si>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</si>
  <si>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</si>
  <si>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</si>
  <si>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</si>
  <si>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</si>
  <si>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</si>
  <si>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</si>
  <si>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</si>
  <si>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</si>
  <si>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</si>
  <si>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</si>
  <si>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</si>
  <si>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</si>
  <si>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</si>
  <si>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</si>
  <si>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</si>
  <si>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</si>
  <si>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</si>
  <si>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</si>
  <si>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</si>
  <si>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</si>
  <si>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</si>
  <si>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</si>
  <si>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</si>
  <si>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</si>
  <si>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</si>
  <si>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</si>
  <si>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</si>
  <si>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</si>
  <si>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</si>
  <si>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</si>
  <si>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</si>
  <si>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</si>
  <si>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</si>
  <si>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</si>
  <si>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</si>
  <si>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</si>
  <si>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</si>
  <si>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</si>
  <si>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</si>
  <si>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</si>
  <si>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</si>
  <si>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</si>
  <si>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</si>
  <si>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</si>
  <si>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</si>
  <si>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</si>
  <si>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</si>
  <si>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</si>
  <si>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</si>
  <si>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</si>
  <si>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</si>
  <si>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</si>
  <si>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</si>
  <si>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</si>
  <si>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</si>
  <si>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</si>
  <si>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</si>
  <si>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</si>
  <si>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</si>
  <si>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</si>
  <si>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</si>
  <si>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</si>
  <si>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</si>
  <si>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</si>
  <si>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</si>
  <si>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</si>
  <si>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</si>
  <si>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</si>
  <si>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</si>
  <si>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</si>
  <si>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</si>
  <si>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</si>
  <si>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</si>
  <si>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</si>
  <si>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</si>
  <si>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</si>
  <si>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</si>
  <si>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</si>
  <si>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</si>
  <si>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</si>
  <si>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</si>
  <si>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</si>
  <si>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</si>
  <si>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</si>
  <si>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</si>
  <si>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</si>
  <si>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</si>
  <si>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</si>
  <si>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</si>
  <si>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</si>
  <si>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</si>
  <si>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</si>
  <si>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</si>
  <si>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</si>
  <si>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</si>
  <si>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</si>
  <si>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</si>
  <si>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</si>
  <si>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</si>
  <si>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</si>
  <si>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</si>
  <si>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</si>
  <si>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</si>
  <si>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</si>
  <si>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</si>
  <si>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</si>
  <si>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</si>
  <si>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</si>
  <si>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</si>
  <si>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</si>
  <si>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</si>
  <si>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</si>
  <si>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</si>
  <si>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</si>
  <si>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</si>
  <si>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</si>
  <si>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</si>
  <si>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</si>
  <si>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</si>
  <si>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</si>
  <si>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</si>
  <si>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</si>
  <si>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</si>
  <si>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</si>
  <si>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</si>
  <si>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</si>
  <si>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</si>
  <si>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</si>
  <si>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</si>
  <si>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</si>
  <si>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</si>
  <si>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</si>
  <si>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</si>
  <si>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</si>
  <si>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</si>
  <si>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</si>
  <si>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</si>
  <si>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</si>
  <si>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</si>
  <si>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</si>
  <si>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</si>
  <si>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</si>
  <si>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</si>
  <si>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</si>
  <si>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</si>
  <si>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</si>
  <si>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</si>
  <si>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</si>
  <si>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</si>
  <si>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</si>
  <si>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</si>
  <si>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</si>
  <si>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</si>
  <si>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</si>
  <si>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</si>
  <si>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</si>
  <si>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</si>
  <si>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</si>
  <si>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</si>
  <si>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</si>
  <si>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</si>
  <si>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</si>
  <si>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</si>
  <si>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</si>
  <si>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</si>
  <si>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</si>
  <si>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</si>
  <si>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</si>
  <si>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</si>
  <si>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</si>
  <si>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</si>
  <si>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</si>
  <si>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</si>
  <si>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</si>
  <si>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</si>
  <si>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</si>
  <si>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</si>
  <si>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</si>
  <si>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</si>
  <si>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</si>
  <si>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</si>
  <si>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</si>
  <si>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</si>
  <si>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</si>
  <si>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</si>
  <si>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</si>
  <si>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</si>
  <si>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</si>
  <si>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</si>
  <si>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</si>
  <si>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</si>
  <si>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</si>
  <si>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</si>
  <si>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</si>
  <si>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</si>
  <si>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</si>
  <si>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</si>
  <si>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</si>
  <si>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</si>
  <si>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</si>
  <si>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</si>
  <si>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</si>
  <si>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</si>
  <si>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</si>
  <si>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</si>
  <si>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</si>
  <si>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</si>
  <si>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</si>
  <si>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</si>
  <si>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</si>
  <si>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</si>
  <si>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</si>
  <si>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</si>
  <si>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</si>
  <si>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</si>
  <si>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</si>
  <si>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</si>
  <si>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</si>
  <si>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</si>
  <si>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</si>
  <si>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</si>
  <si>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</si>
  <si>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</si>
  <si>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</si>
  <si>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</si>
  <si>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</si>
  <si>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</si>
  <si>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</si>
  <si>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</si>
  <si>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</si>
  <si>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</si>
  <si>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</si>
  <si>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</si>
  <si>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</si>
  <si>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</si>
  <si>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</si>
  <si>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</si>
  <si>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</si>
  <si>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</si>
  <si>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</si>
  <si>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</si>
  <si>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</si>
  <si>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</si>
  <si>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</si>
  <si>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</si>
  <si>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</si>
  <si>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</si>
  <si>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</si>
  <si>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</si>
  <si>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</si>
  <si>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</si>
  <si>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</si>
  <si>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</si>
  <si>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</si>
  <si>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</si>
  <si>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</si>
  <si>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</si>
  <si>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</si>
  <si>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</si>
  <si>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</si>
  <si>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</si>
  <si>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</si>
  <si>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</si>
  <si>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</si>
  <si>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</si>
  <si>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</si>
  <si>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</si>
  <si>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</si>
  <si>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</si>
  <si>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</si>
  <si>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</si>
  <si>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</si>
  <si>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</si>
  <si>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</si>
  <si>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</si>
  <si>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</si>
  <si>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</si>
  <si>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</si>
  <si>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</si>
  <si>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</si>
  <si>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</si>
  <si>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</si>
  <si>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</si>
  <si>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</si>
  <si>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</si>
  <si>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</si>
  <si>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</si>
  <si>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</si>
  <si>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</si>
  <si>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</si>
  <si>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</si>
  <si>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</si>
  <si>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</si>
  <si>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</si>
  <si>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</si>
  <si>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</si>
  <si>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</si>
  <si>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</si>
  <si>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</si>
  <si>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</si>
  <si>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</si>
  <si>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</si>
  <si>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</si>
  <si>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</si>
  <si>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</si>
  <si>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</si>
  <si>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</si>
  <si>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</si>
  <si>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</si>
  <si>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</si>
  <si>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</si>
  <si>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</si>
  <si>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</si>
  <si>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</si>
  <si>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</si>
  <si>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</si>
  <si>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</si>
  <si>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</si>
  <si>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</si>
  <si>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</si>
  <si>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</si>
  <si>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</si>
  <si>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</si>
  <si>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</si>
  <si>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</si>
  <si>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</si>
  <si>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</si>
  <si>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</si>
  <si>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</si>
  <si>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</si>
  <si>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</si>
  <si>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</si>
  <si>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</si>
  <si>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</si>
  <si>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</si>
  <si>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</si>
  <si>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</si>
  <si>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</si>
  <si>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</si>
  <si>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</si>
  <si>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</si>
  <si>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</si>
  <si>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</si>
  <si>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</si>
  <si>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</si>
  <si>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</si>
  <si>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</si>
  <si>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</si>
  <si>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</si>
  <si>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</si>
  <si>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</si>
  <si>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</si>
  <si>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</si>
  <si>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</si>
  <si>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</si>
  <si>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</si>
  <si>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</si>
  <si>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</si>
  <si>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</si>
  <si>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</si>
  <si>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</si>
  <si>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</si>
  <si>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</si>
  <si>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</si>
  <si>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</si>
  <si>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</si>
  <si>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</si>
  <si>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</si>
  <si>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</si>
  <si>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</si>
  <si>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</si>
  <si>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</si>
  <si>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</si>
  <si>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</si>
  <si>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</si>
  <si>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</si>
  <si>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</si>
  <si>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</si>
  <si>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</si>
  <si>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</si>
  <si>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</si>
  <si>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</si>
  <si>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</si>
  <si>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</si>
  <si>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</si>
  <si>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</si>
  <si>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</si>
  <si>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</si>
  <si>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</si>
  <si>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</si>
  <si>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</si>
  <si>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</si>
  <si>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</si>
  <si>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</si>
  <si>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</si>
  <si>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</si>
  <si>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</si>
  <si>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</si>
  <si>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</si>
  <si>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</si>
  <si>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</si>
  <si>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</si>
  <si>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</si>
  <si>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</si>
  <si>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</si>
  <si>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</si>
  <si>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</si>
  <si>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</si>
  <si>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</si>
  <si>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</si>
  <si>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</si>
  <si>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</si>
  <si>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</si>
  <si>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</si>
  <si>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</si>
  <si>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</si>
  <si>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</si>
  <si>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</si>
  <si>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</si>
  <si>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</si>
  <si>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</si>
  <si>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</si>
  <si>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</si>
  <si>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</si>
  <si>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</si>
  <si>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</si>
  <si>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</si>
  <si>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</si>
  <si>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</si>
  <si>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</si>
  <si>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</si>
  <si>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</si>
  <si>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</si>
  <si>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</si>
  <si>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</si>
  <si>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</si>
  <si>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</si>
  <si>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</si>
  <si>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</si>
  <si>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</si>
  <si>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</si>
  <si>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</si>
  <si>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</si>
  <si>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</si>
  <si>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</si>
  <si>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</si>
  <si>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</si>
  <si>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</si>
  <si>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</si>
  <si>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</si>
  <si>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</si>
  <si>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</si>
  <si>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</si>
  <si>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</si>
  <si>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</si>
  <si>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</si>
  <si>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</si>
  <si>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</si>
  <si>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</si>
  <si>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</si>
  <si>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</si>
  <si>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</si>
  <si>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</si>
  <si>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</si>
  <si>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</si>
  <si>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</si>
  <si>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</si>
  <si>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</si>
  <si>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</si>
  <si>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</si>
  <si>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</si>
  <si>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</si>
  <si>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</si>
  <si>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</si>
  <si>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</si>
  <si>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</si>
  <si>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</si>
  <si>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</si>
  <si>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</si>
  <si>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</si>
  <si>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</si>
  <si>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</si>
  <si>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</si>
  <si>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</si>
  <si>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</si>
  <si>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</si>
  <si>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</si>
  <si>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</si>
  <si>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</si>
  <si>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</si>
  <si>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</si>
  <si>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</si>
  <si>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</si>
  <si>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</si>
  <si>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</si>
  <si>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</si>
  <si>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</si>
  <si>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</si>
  <si>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</si>
  <si>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</si>
  <si>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</si>
  <si>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</si>
  <si>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</si>
  <si>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</si>
  <si>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</si>
  <si>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</si>
  <si>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</si>
  <si>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</si>
  <si>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</si>
  <si>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</si>
  <si>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</si>
  <si>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</si>
  <si>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</si>
  <si>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</si>
  <si>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</si>
  <si>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</si>
  <si>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</si>
  <si>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</si>
  <si>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</si>
  <si>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</si>
  <si>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</si>
  <si>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</si>
  <si>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</si>
  <si>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</si>
  <si>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</si>
  <si>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</si>
  <si>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</si>
  <si>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</si>
  <si>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</si>
  <si>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</si>
  <si>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</si>
  <si>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</si>
  <si>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</si>
  <si>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</si>
  <si>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</si>
  <si>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</si>
  <si>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</si>
  <si>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</si>
  <si>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</si>
  <si>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</si>
  <si>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</si>
  <si>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</si>
  <si>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</si>
  <si>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</si>
  <si>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</si>
  <si>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</si>
  <si>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</si>
  <si>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</si>
  <si>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</si>
  <si>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</si>
  <si>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</si>
  <si>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</si>
  <si>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</si>
  <si>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</si>
  <si>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</si>
  <si>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</si>
  <si>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</si>
  <si>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</si>
  <si>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</si>
  <si>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</si>
  <si>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</si>
  <si>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</si>
  <si>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</si>
  <si>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</si>
  <si>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</si>
  <si>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</si>
  <si>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</si>
  <si>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</si>
  <si>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</si>
  <si>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</si>
  <si>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</si>
  <si>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</si>
  <si>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</si>
  <si>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</si>
  <si>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</si>
  <si>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</si>
  <si>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</si>
  <si>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</si>
  <si>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</si>
  <si>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</si>
  <si>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</si>
  <si>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</si>
  <si>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</si>
  <si>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</si>
  <si>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</si>
  <si>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</si>
  <si>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</si>
  <si>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</si>
  <si>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</si>
  <si>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</si>
  <si>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</si>
  <si>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</si>
  <si>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</si>
  <si>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</si>
  <si>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</si>
  <si>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</si>
  <si>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</si>
  <si>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</si>
  <si>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</si>
  <si>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</si>
  <si>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</si>
  <si>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</si>
  <si>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</si>
  <si>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</si>
  <si>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</si>
  <si>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</si>
  <si>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</si>
  <si>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</si>
  <si>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</si>
  <si>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</si>
  <si>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</si>
  <si>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</si>
  <si>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</si>
  <si>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</si>
  <si>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</si>
  <si>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</si>
  <si>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</si>
  <si>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</si>
  <si>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</si>
  <si>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</si>
  <si>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</si>
  <si>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</si>
  <si>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</si>
  <si>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</si>
  <si>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</si>
  <si>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</si>
  <si>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</si>
  <si>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</si>
  <si>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</si>
  <si>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</si>
  <si>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</si>
  <si>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</si>
  <si>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</si>
  <si>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</si>
  <si>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</si>
  <si>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</si>
  <si>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</si>
  <si>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</si>
  <si>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</si>
  <si>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</si>
  <si>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</si>
  <si>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</si>
  <si>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</si>
  <si>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</si>
  <si>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</si>
  <si>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</si>
  <si>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</si>
  <si>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</si>
  <si>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</si>
  <si>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</si>
  <si>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</si>
  <si>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</si>
  <si>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</si>
  <si>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</si>
  <si>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</si>
  <si>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</si>
  <si>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</si>
  <si>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</si>
  <si>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</si>
  <si>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</si>
  <si>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</si>
  <si>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</si>
  <si>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</si>
  <si>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</si>
  <si>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</si>
  <si>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</si>
  <si>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</si>
  <si>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</si>
  <si>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</si>
  <si>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</si>
  <si>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</si>
  <si>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</si>
  <si>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</si>
  <si>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</si>
  <si>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</si>
  <si>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</si>
  <si>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</si>
  <si>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</si>
  <si>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</si>
  <si>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</si>
  <si>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</si>
  <si>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</si>
  <si>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</si>
  <si>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</si>
  <si>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</si>
  <si>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</si>
  <si>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</si>
  <si>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</si>
  <si>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</si>
  <si>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</si>
  <si>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</si>
  <si>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</si>
  <si>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</si>
  <si>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</si>
  <si>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</si>
  <si>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</si>
  <si>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</si>
  <si>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</si>
  <si>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</si>
  <si>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</si>
  <si>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</si>
  <si>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</si>
  <si>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</si>
  <si>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</si>
  <si>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</si>
  <si>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</si>
  <si>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</si>
  <si>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</si>
  <si>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</si>
  <si>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</si>
  <si>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</si>
  <si>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</si>
  <si>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</si>
  <si>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</si>
  <si>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</si>
  <si>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</si>
  <si>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</si>
  <si>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</si>
  <si>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</si>
  <si>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</si>
  <si>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</si>
  <si>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</si>
  <si>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</si>
  <si>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</si>
  <si>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</si>
  <si>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</si>
  <si>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</si>
  <si>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</si>
  <si>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</si>
  <si>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</si>
  <si>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</si>
  <si>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</si>
  <si>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</si>
  <si>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</si>
  <si>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</si>
  <si>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</si>
  <si>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</si>
  <si>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</si>
  <si>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</si>
  <si>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</si>
  <si>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</si>
  <si>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</si>
  <si>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</si>
  <si>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</si>
  <si>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</si>
  <si>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</si>
  <si>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</si>
  <si>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</si>
  <si>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</si>
  <si>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</si>
  <si>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</si>
  <si>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</si>
  <si>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</si>
  <si>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</si>
  <si>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</si>
  <si>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</si>
  <si>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</si>
  <si>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</si>
  <si>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</si>
  <si>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</si>
  <si>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</si>
  <si>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</si>
  <si>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</si>
  <si>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</si>
  <si>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</si>
  <si>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</si>
  <si>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</si>
  <si>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</si>
  <si>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</si>
  <si>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</si>
  <si>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</si>
  <si>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</si>
  <si>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</si>
  <si>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</si>
  <si>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</si>
  <si>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</si>
  <si>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</si>
  <si>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</si>
  <si>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</si>
  <si>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</si>
  <si>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</si>
  <si>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</si>
  <si>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</si>
  <si>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</si>
  <si>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</si>
  <si>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</si>
  <si>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</si>
  <si>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</si>
  <si>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</si>
  <si>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</si>
  <si>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</si>
  <si>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</si>
  <si>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</si>
  <si>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</si>
  <si>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</si>
  <si>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</si>
  <si>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</si>
  <si>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</si>
  <si>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</si>
  <si>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</si>
  <si>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</si>
  <si>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</si>
  <si>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</si>
  <si>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</si>
  <si>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</si>
  <si>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</si>
  <si>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</si>
  <si>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</si>
  <si>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</si>
  <si>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</si>
  <si>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</si>
  <si>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</si>
  <si>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</si>
  <si>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</si>
  <si>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</si>
  <si>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</si>
  <si>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</si>
  <si>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</si>
  <si>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</si>
  <si>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</si>
  <si>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</si>
  <si>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</si>
  <si>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</si>
  <si>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</si>
  <si>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</si>
  <si>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</si>
  <si>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</si>
  <si>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</si>
  <si>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</si>
  <si>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</si>
  <si>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</si>
  <si>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</si>
  <si>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</si>
  <si>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</si>
  <si>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</si>
  <si>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</si>
  <si>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</si>
  <si>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</si>
  <si>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</si>
  <si>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</si>
  <si>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</si>
  <si>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</si>
  <si>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</si>
  <si>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</si>
  <si>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</si>
  <si>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</si>
  <si>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</si>
  <si>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</si>
  <si>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</si>
  <si>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</si>
  <si>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</si>
  <si>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</si>
  <si>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</si>
  <si>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</si>
  <si>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</si>
  <si>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</si>
  <si>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</si>
  <si>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</si>
  <si>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</si>
  <si>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</si>
  <si>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</si>
  <si>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</si>
  <si>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</si>
  <si>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</si>
  <si>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</si>
  <si>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</si>
  <si>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</si>
  <si>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</si>
  <si>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</si>
  <si>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</si>
  <si>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</si>
  <si>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</si>
  <si>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</si>
  <si>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</si>
  <si>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</si>
  <si>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</si>
  <si>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</si>
  <si>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</si>
  <si>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</si>
  <si>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</si>
  <si>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</si>
  <si>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</si>
  <si>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</si>
  <si>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</si>
  <si>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</si>
  <si>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</si>
  <si>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</si>
  <si>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</si>
  <si>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</si>
  <si>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</si>
  <si>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</si>
  <si>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</si>
  <si>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</si>
  <si>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</si>
  <si>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</si>
  <si>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</si>
  <si>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</si>
  <si>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</si>
  <si>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</si>
  <si>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</si>
  <si>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</si>
  <si>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</si>
  <si>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</si>
  <si>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</si>
  <si>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</si>
  <si>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</si>
  <si>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</si>
  <si>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</si>
  <si>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</si>
  <si>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</si>
  <si>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</si>
  <si>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</si>
  <si>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</si>
  <si>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</si>
  <si>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</si>
  <si>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</si>
  <si>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</si>
  <si>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</si>
  <si>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</si>
  <si>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</si>
  <si>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</si>
  <si>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</si>
  <si>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</si>
  <si>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</si>
  <si>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</si>
  <si>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</si>
  <si>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</si>
  <si>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</si>
  <si>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</si>
  <si>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</si>
  <si>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</si>
  <si>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</si>
  <si>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</si>
  <si>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</si>
  <si>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</si>
  <si>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</si>
  <si>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</si>
  <si>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</si>
  <si>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</si>
  <si>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</si>
  <si>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</si>
  <si>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</si>
  <si>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</si>
  <si>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</si>
  <si>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</si>
  <si>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</si>
  <si>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</si>
  <si>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</si>
  <si>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</si>
  <si>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</si>
  <si>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</si>
  <si>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</si>
  <si>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</si>
  <si>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</si>
  <si>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</si>
  <si>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</si>
  <si>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</si>
  <si>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</si>
  <si>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</si>
  <si>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</si>
  <si>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</si>
  <si>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</si>
  <si>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</si>
  <si>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</si>
  <si>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</si>
  <si>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</si>
  <si>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</si>
  <si>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</si>
  <si>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</si>
  <si>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</si>
  <si>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</si>
  <si>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</si>
  <si>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</si>
  <si>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</si>
  <si>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</si>
  <si>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</si>
  <si>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</si>
  <si>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</si>
  <si>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</si>
  <si>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</si>
  <si>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</si>
  <si>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</si>
  <si>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</si>
  <si>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</si>
  <si>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</si>
  <si>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</si>
  <si>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</si>
  <si>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</si>
  <si>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</si>
  <si>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</si>
  <si>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</si>
  <si>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</si>
  <si>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</si>
  <si>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</si>
  <si>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</si>
  <si>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</si>
  <si>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</si>
  <si>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</si>
  <si>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</si>
  <si>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</si>
  <si>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</si>
  <si>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</si>
  <si>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</si>
  <si>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</si>
  <si>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</si>
  <si>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</si>
  <si>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</si>
  <si>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</si>
  <si>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</si>
  <si>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</si>
  <si>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</si>
  <si>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</si>
  <si>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</si>
  <si>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</si>
  <si>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</si>
  <si>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</si>
  <si>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</si>
  <si>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</si>
  <si>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</si>
  <si>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</si>
  <si>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</si>
  <si>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</si>
  <si>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</si>
  <si>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</si>
  <si>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</si>
  <si>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</si>
  <si>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</si>
  <si>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</si>
  <si>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</si>
  <si>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</si>
  <si>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</si>
  <si>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</si>
  <si>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</si>
  <si>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</si>
  <si>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</si>
  <si>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</si>
  <si>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</si>
  <si>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</si>
  <si>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</si>
  <si>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</si>
  <si>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</si>
  <si>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</si>
  <si>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</si>
  <si>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</si>
  <si>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</si>
  <si>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</si>
  <si>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</si>
  <si>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</si>
  <si>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</si>
  <si>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</si>
  <si>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</si>
  <si>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</si>
  <si>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</si>
  <si>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</si>
  <si>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</si>
  <si>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</si>
  <si>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</si>
  <si>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</si>
  <si>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</si>
  <si>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</si>
  <si>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</si>
  <si>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</si>
  <si>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</si>
  <si>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</si>
  <si>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</si>
  <si>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</si>
  <si>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</si>
  <si>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</si>
  <si>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</si>
  <si>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</si>
  <si>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</si>
  <si>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</si>
  <si>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</si>
  <si>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</si>
  <si>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</si>
  <si>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</si>
  <si>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</si>
  <si>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</si>
  <si>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</si>
  <si>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</si>
  <si>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</si>
  <si>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</si>
  <si>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</si>
  <si>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</si>
  <si>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</si>
  <si>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</si>
  <si>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</si>
  <si>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</si>
  <si>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</si>
  <si>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</si>
  <si>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</si>
  <si>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</si>
  <si>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</si>
  <si>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</si>
  <si>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</si>
  <si>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</si>
  <si>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</si>
  <si>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</si>
  <si>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</si>
  <si>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</si>
  <si>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</si>
  <si>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</si>
  <si>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</si>
  <si>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</si>
  <si>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</si>
  <si>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</si>
  <si>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</si>
  <si>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</si>
  <si>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</si>
  <si>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</si>
  <si>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</si>
  <si>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</si>
  <si>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</si>
  <si>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</si>
  <si>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</si>
  <si>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</si>
  <si>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</si>
  <si>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</si>
  <si>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</si>
  <si>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</si>
  <si>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</si>
  <si>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</si>
  <si>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</si>
  <si>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</si>
  <si>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</si>
  <si>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</si>
  <si>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</si>
  <si>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</si>
  <si>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</si>
  <si>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</si>
  <si>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</si>
  <si>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</si>
  <si>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</si>
  <si>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</si>
  <si>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</si>
  <si>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</si>
  <si>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</si>
  <si>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</si>
  <si>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</si>
  <si>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</si>
  <si>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</si>
  <si>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</si>
  <si>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</si>
  <si>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</si>
  <si>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</si>
  <si>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</si>
  <si>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</si>
  <si>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</si>
  <si>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</si>
  <si>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</si>
  <si>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</si>
  <si>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</si>
  <si>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</si>
  <si>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</si>
  <si>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</si>
  <si>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</si>
  <si>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</si>
  <si>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</si>
  <si>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</si>
  <si>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</si>
  <si>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</si>
  <si>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</si>
  <si>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</si>
  <si>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</si>
  <si>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</si>
  <si>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</si>
  <si>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</si>
  <si>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</si>
  <si>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</si>
  <si>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</si>
  <si>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</si>
  <si>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</si>
  <si>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</si>
  <si>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</si>
  <si>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</si>
  <si>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</si>
  <si>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</si>
  <si>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</si>
  <si>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</si>
  <si>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</si>
  <si>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</si>
  <si>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</si>
  <si>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</si>
  <si>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</si>
  <si>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</si>
  <si>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</si>
  <si>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</si>
  <si>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</si>
  <si>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</si>
  <si>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</si>
  <si>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</si>
  <si>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</si>
  <si>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</si>
  <si>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</si>
  <si>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</si>
  <si>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</si>
  <si>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</si>
  <si>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</si>
  <si>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</si>
  <si>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</si>
  <si>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</si>
  <si>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</si>
  <si>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</si>
  <si>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</si>
  <si>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</si>
  <si>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</si>
  <si>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</si>
  <si>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</si>
  <si>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</si>
  <si>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</si>
  <si>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</si>
  <si>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</si>
  <si>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</si>
  <si>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</si>
  <si>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</si>
  <si>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</si>
  <si>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</si>
  <si>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</si>
  <si>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</si>
  <si>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</si>
  <si>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</si>
  <si>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</si>
  <si>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</si>
  <si>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</si>
  <si>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</si>
  <si>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</si>
  <si>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</si>
  <si>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</si>
  <si>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</si>
  <si>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</si>
  <si>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</si>
  <si>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</si>
  <si>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</si>
  <si>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</si>
  <si>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</si>
  <si>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</si>
  <si>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</si>
  <si>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</si>
  <si>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</si>
  <si>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</si>
  <si>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</si>
  <si>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</si>
  <si>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</si>
  <si>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</si>
  <si>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</si>
  <si>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</si>
  <si>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</si>
  <si>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</si>
  <si>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</si>
  <si>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</si>
  <si>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</si>
  <si>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</si>
  <si>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</si>
  <si>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</si>
  <si>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</si>
  <si>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</si>
  <si>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</si>
  <si>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</si>
  <si>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</si>
  <si>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</si>
  <si>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</si>
  <si>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</si>
  <si>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</si>
  <si>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</si>
  <si>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</si>
  <si>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</si>
  <si>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</si>
  <si>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</si>
  <si>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</si>
  <si>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</si>
  <si>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</si>
  <si>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</si>
  <si>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</si>
  <si>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</si>
  <si>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</si>
  <si>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</si>
  <si>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</si>
  <si>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</si>
  <si>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</si>
  <si>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</si>
  <si>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</si>
  <si>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</si>
  <si>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</si>
  <si>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</si>
  <si>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</si>
  <si>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</si>
  <si>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</si>
  <si>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</si>
  <si>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</si>
  <si>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</si>
  <si>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</si>
  <si>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</si>
  <si>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</si>
  <si>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</si>
  <si>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</si>
  <si>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</si>
  <si>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</si>
  <si>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</si>
  <si>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</si>
  <si>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</si>
  <si>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</si>
  <si>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</si>
  <si>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</si>
  <si>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</si>
  <si>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</si>
  <si>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</si>
  <si>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</si>
  <si>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</si>
  <si>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</si>
  <si>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</si>
  <si>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</si>
  <si>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</si>
  <si>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</si>
  <si>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</si>
  <si>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</si>
  <si>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</si>
  <si>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</si>
  <si>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</si>
  <si>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</si>
  <si>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</si>
  <si>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</si>
  <si>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</si>
  <si>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</si>
  <si>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</si>
  <si>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</si>
  <si>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</si>
  <si>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</si>
  <si>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</si>
  <si>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</si>
  <si>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</si>
  <si>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</si>
  <si>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</si>
  <si>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</si>
  <si>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</si>
  <si>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</si>
  <si>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</si>
  <si>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</si>
  <si>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</si>
  <si>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</si>
  <si>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</si>
  <si>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</si>
  <si>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</si>
  <si>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</si>
  <si>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</si>
  <si>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</si>
  <si>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</si>
  <si>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</si>
  <si>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</si>
  <si>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</si>
  <si>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</si>
  <si>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</si>
  <si>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</si>
  <si>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</si>
  <si>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</si>
  <si>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</si>
  <si>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</si>
  <si>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</si>
  <si>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</si>
  <si>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</si>
  <si>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</si>
  <si>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</si>
  <si>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</si>
  <si>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</si>
  <si>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</si>
  <si>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</si>
  <si>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</si>
  <si>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</si>
  <si>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</si>
  <si>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</si>
  <si>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</si>
  <si>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</si>
  <si>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</si>
  <si>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</si>
  <si>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</si>
  <si>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</si>
  <si>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</si>
  <si>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</si>
  <si>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</si>
  <si>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</si>
  <si>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</si>
  <si>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</si>
  <si>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</si>
  <si>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</si>
  <si>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</si>
  <si>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</si>
  <si>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</si>
  <si>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</si>
  <si>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</si>
  <si>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</si>
  <si>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</si>
  <si>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</si>
  <si>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</si>
  <si>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</si>
  <si>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</si>
  <si>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</si>
  <si>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</si>
  <si>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</si>
  <si>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</si>
  <si>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</si>
  <si>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</si>
  <si>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</si>
  <si>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</si>
  <si>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</si>
  <si>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</si>
  <si>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</si>
  <si>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</si>
  <si>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</si>
  <si>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</si>
  <si>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</si>
  <si>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</si>
  <si>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</si>
  <si>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</si>
  <si>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</si>
  <si>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</si>
  <si>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</si>
  <si>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</si>
  <si>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</si>
  <si>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</si>
  <si>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</si>
  <si>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</si>
  <si>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</si>
  <si>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</si>
  <si>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</si>
  <si>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</si>
  <si>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</si>
  <si>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</si>
  <si>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</si>
  <si>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</si>
  <si>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</si>
  <si>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</si>
  <si>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</si>
  <si>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</si>
  <si>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</si>
  <si>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</si>
  <si>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</si>
  <si>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</si>
  <si>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</si>
  <si>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</si>
  <si>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</si>
  <si>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</si>
  <si>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</si>
  <si>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</si>
  <si>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</si>
  <si>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</si>
  <si>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</si>
  <si>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</si>
  <si>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</si>
  <si>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</si>
  <si>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</si>
  <si>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</si>
  <si>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</si>
  <si>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</si>
  <si>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</si>
  <si>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</si>
  <si>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</si>
  <si>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</si>
  <si>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</si>
  <si>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</si>
  <si>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</si>
  <si>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</si>
  <si>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</si>
  <si>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</si>
  <si>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</si>
  <si>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</si>
  <si>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</si>
  <si>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</si>
  <si>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</si>
  <si>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</si>
  <si>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</si>
  <si>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</si>
  <si>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</si>
  <si>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</si>
  <si>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</si>
  <si>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</si>
  <si>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</si>
  <si>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</si>
  <si>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</si>
  <si>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</si>
  <si>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</si>
  <si>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</si>
  <si>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</si>
  <si>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</si>
  <si>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</si>
  <si>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</si>
  <si>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</si>
  <si>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</si>
  <si>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</si>
  <si>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</si>
  <si>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</si>
  <si>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</si>
  <si>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</si>
  <si>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</si>
  <si>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</si>
  <si>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</si>
  <si>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</si>
  <si>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</si>
  <si>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</si>
  <si>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</si>
  <si>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</si>
  <si>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</si>
  <si>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</si>
  <si>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</si>
  <si>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</si>
  <si>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</si>
  <si>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</si>
  <si>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</si>
  <si>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</si>
  <si>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</si>
  <si>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</si>
  <si>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</si>
  <si>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</si>
  <si>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</si>
  <si>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</si>
  <si>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</si>
  <si>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</si>
  <si>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</si>
  <si>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</si>
  <si>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</si>
  <si>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</si>
  <si>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</si>
  <si>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</si>
  <si>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</si>
  <si>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</si>
  <si>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</si>
  <si>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</si>
  <si>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</si>
  <si>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</si>
  <si>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</si>
  <si>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</si>
  <si>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</si>
  <si>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</si>
  <si>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</si>
  <si>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</si>
  <si>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</si>
  <si>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</si>
  <si>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</si>
  <si>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</si>
  <si>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</si>
  <si>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</si>
  <si>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</si>
  <si>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</si>
  <si>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</si>
  <si>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</si>
  <si>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</si>
  <si>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</si>
  <si>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</si>
  <si>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</si>
  <si>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</si>
  <si>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</si>
  <si>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</si>
  <si>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</si>
  <si>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</si>
  <si>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</si>
  <si>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</si>
  <si>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</si>
  <si>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</si>
  <si>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</si>
  <si>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</si>
  <si>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</si>
  <si>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</si>
  <si>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</si>
  <si>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</si>
  <si>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</si>
  <si>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</si>
  <si>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</si>
  <si>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</si>
  <si>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</si>
  <si>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</si>
  <si>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</si>
  <si>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</si>
  <si>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</si>
  <si>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</si>
  <si>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</si>
  <si>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</si>
  <si>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</si>
  <si>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</si>
  <si>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</si>
  <si>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</si>
  <si>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</si>
  <si>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</si>
  <si>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</si>
  <si>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</si>
  <si>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</si>
  <si>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</si>
  <si>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</si>
  <si>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</si>
  <si>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</si>
  <si>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</si>
  <si>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</si>
  <si>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</si>
  <si>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</si>
  <si>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</si>
  <si>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</si>
  <si>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</si>
  <si>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</si>
  <si>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</si>
  <si>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</si>
  <si>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</si>
  <si>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</si>
  <si>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</si>
  <si>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</si>
  <si>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</si>
  <si>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</si>
  <si>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</si>
  <si>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</si>
  <si>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</si>
  <si>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</si>
  <si>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</si>
  <si>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</si>
  <si>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</si>
  <si>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</si>
  <si>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</si>
  <si>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</si>
  <si>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</si>
  <si>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</si>
  <si>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</si>
  <si>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</si>
  <si>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</si>
  <si>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</si>
  <si>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</si>
  <si>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</si>
  <si>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</si>
  <si>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</si>
  <si>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</si>
  <si>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</si>
  <si>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</si>
  <si>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</si>
  <si>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</si>
  <si>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</si>
  <si>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</si>
  <si>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</si>
  <si>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</si>
  <si>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</si>
  <si>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</si>
  <si>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</si>
  <si>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</si>
  <si>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</si>
  <si>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</si>
  <si>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</si>
  <si>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</si>
  <si>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</si>
  <si>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</si>
  <si>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</si>
  <si>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</si>
  <si>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</si>
  <si>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</si>
  <si>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</si>
  <si>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</si>
  <si>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</si>
  <si>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</si>
  <si>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</si>
  <si>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</si>
  <si>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</si>
  <si>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</si>
  <si>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</si>
  <si>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</si>
  <si>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</si>
  <si>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</si>
  <si>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</si>
  <si>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</si>
  <si>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</si>
  <si>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</si>
  <si>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</si>
  <si>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</si>
  <si>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</si>
  <si>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</si>
  <si>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</si>
  <si>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</si>
  <si>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</si>
  <si>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</si>
  <si>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</si>
  <si>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</si>
  <si>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</si>
  <si>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</si>
  <si>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</si>
  <si>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</si>
  <si>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</si>
  <si>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</si>
  <si>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</si>
  <si>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</si>
  <si>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</si>
  <si>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</si>
  <si>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</si>
  <si>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</si>
  <si>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</si>
  <si>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</si>
  <si>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</si>
  <si>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</si>
  <si>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</si>
  <si>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</si>
  <si>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</si>
  <si>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</si>
  <si>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</si>
  <si>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</si>
  <si>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</si>
  <si>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</si>
  <si>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</si>
  <si>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</si>
  <si>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</si>
  <si>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</si>
  <si>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</si>
  <si>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</si>
  <si>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</si>
  <si>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</si>
  <si>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</si>
  <si>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</si>
  <si>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</si>
  <si>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</si>
  <si>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</si>
  <si>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</si>
  <si>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</si>
  <si>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</si>
  <si>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</si>
  <si>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</si>
  <si>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</si>
  <si>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</si>
  <si>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</si>
  <si>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</si>
  <si>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</si>
  <si>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</si>
  <si>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</si>
  <si>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</si>
  <si>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</si>
  <si>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</si>
  <si>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</si>
  <si>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</si>
  <si>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</si>
  <si>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</si>
  <si>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</si>
  <si>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</si>
  <si>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</si>
  <si>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</si>
  <si>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</si>
  <si>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</si>
  <si>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</si>
  <si>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</si>
  <si>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</si>
  <si>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</si>
  <si>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</si>
  <si>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</si>
  <si>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</si>
  <si>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</si>
  <si>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</si>
  <si>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</si>
  <si>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</si>
  <si>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</si>
  <si>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</si>
  <si>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</si>
  <si>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</si>
  <si>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</si>
  <si>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</si>
  <si>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</si>
  <si>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</si>
  <si>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</si>
  <si>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</si>
  <si>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</si>
  <si>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</si>
  <si>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</si>
  <si>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</si>
  <si>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</si>
  <si>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</si>
  <si>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</si>
  <si>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</si>
  <si>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</si>
  <si>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</si>
  <si>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</si>
  <si>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</si>
  <si>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</si>
  <si>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</si>
  <si>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</si>
  <si>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</si>
  <si>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</si>
  <si>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</si>
  <si>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</si>
  <si>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</si>
  <si>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</si>
  <si>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</si>
  <si>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</si>
  <si>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</si>
  <si>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</si>
  <si>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</si>
  <si>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</si>
  <si>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</si>
  <si>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</si>
  <si>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</si>
  <si>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</si>
  <si>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</si>
  <si>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</si>
  <si>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</si>
  <si>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</si>
  <si>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</si>
  <si>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</si>
  <si>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</si>
  <si>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</si>
  <si>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</si>
  <si>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</si>
  <si>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</si>
  <si>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</si>
  <si>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</si>
  <si>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</si>
  <si>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</si>
  <si>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</si>
  <si>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</si>
  <si>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</si>
  <si>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</si>
  <si>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</si>
  <si>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</si>
  <si>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</si>
  <si>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</si>
  <si>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</si>
  <si>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</si>
  <si>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</si>
  <si>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</si>
  <si>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</si>
  <si>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</si>
  <si>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</si>
  <si>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</si>
  <si>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</si>
  <si>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</si>
  <si>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</si>
  <si>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</si>
  <si>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</si>
  <si>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</si>
  <si>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</si>
  <si>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</si>
  <si>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</si>
  <si>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</si>
  <si>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</si>
  <si>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</si>
  <si>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</si>
  <si>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</si>
  <si>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</si>
  <si>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</si>
  <si>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</si>
  <si>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</si>
  <si>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</si>
  <si>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</si>
  <si>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</si>
  <si>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</si>
  <si>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</si>
  <si>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</si>
  <si>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</si>
  <si>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</si>
  <si>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</si>
  <si>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</si>
  <si>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</si>
  <si>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</si>
  <si>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</si>
  <si>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</si>
  <si>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</si>
  <si>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</si>
  <si>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</si>
  <si>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</si>
  <si>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</si>
  <si>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</si>
  <si>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</si>
  <si>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</si>
  <si>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</si>
  <si>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</si>
  <si>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</si>
  <si>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</si>
  <si>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</si>
  <si>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</si>
  <si>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</si>
  <si>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</si>
  <si>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</si>
  <si>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</si>
  <si>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</si>
  <si>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</si>
  <si>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</si>
  <si>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</si>
  <si>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</si>
  <si>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</si>
  <si>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</si>
  <si>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</si>
  <si>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</si>
  <si>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</si>
  <si>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</si>
  <si>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</si>
  <si>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</si>
  <si>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</si>
  <si>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</si>
  <si>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</si>
  <si>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</si>
  <si>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</si>
  <si>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</si>
  <si>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</si>
  <si>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</si>
  <si>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</si>
  <si>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</si>
  <si>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</si>
  <si>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</si>
  <si>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</si>
  <si>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</si>
  <si>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</si>
  <si>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</si>
  <si>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</si>
  <si>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</si>
  <si>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</si>
  <si>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</si>
  <si>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</si>
  <si>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</si>
  <si>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</si>
  <si>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</si>
  <si>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</si>
  <si>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</si>
  <si>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</si>
  <si>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</si>
  <si>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</si>
  <si>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</si>
  <si>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</si>
  <si>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</si>
  <si>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</si>
  <si>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</si>
  <si>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</si>
  <si>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</si>
  <si>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</si>
  <si>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</si>
  <si>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</si>
  <si>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</si>
  <si>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</si>
  <si>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</si>
  <si>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</si>
  <si>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</si>
  <si>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</si>
  <si>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</si>
  <si>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</si>
  <si>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</si>
  <si>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</si>
  <si>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</si>
  <si>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</si>
  <si>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</si>
  <si>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</si>
  <si>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</si>
  <si>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</si>
  <si>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</si>
  <si>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</si>
  <si>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</si>
  <si>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</si>
  <si>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</si>
  <si>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</si>
  <si>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</si>
  <si>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</si>
  <si>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</si>
  <si>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</si>
  <si>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</si>
  <si>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</si>
  <si>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</si>
  <si>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</si>
  <si>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</si>
  <si>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</si>
  <si>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</si>
  <si>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</si>
  <si>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</si>
  <si>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</si>
  <si>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</si>
  <si>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</si>
  <si>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</si>
  <si>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</si>
  <si>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</si>
  <si>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</si>
  <si>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</si>
  <si>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</si>
  <si>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</si>
  <si>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</si>
  <si>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</si>
  <si>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</si>
  <si>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</si>
  <si>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</si>
  <si>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</si>
  <si>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</si>
  <si>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</si>
  <si>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</si>
  <si>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</si>
  <si>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</si>
  <si>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</si>
  <si>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</si>
  <si>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</si>
  <si>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</si>
  <si>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</si>
  <si>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</si>
  <si>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</si>
  <si>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</si>
  <si>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</si>
  <si>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</si>
  <si>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</si>
  <si>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</si>
  <si>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</si>
  <si>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</si>
  <si>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</si>
  <si>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</si>
  <si>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</si>
  <si>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</si>
  <si>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</si>
  <si>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</si>
  <si>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</si>
  <si>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</si>
  <si>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</si>
  <si>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</si>
  <si>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</si>
  <si>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</si>
  <si>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</si>
  <si>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</si>
  <si>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</si>
  <si>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</si>
  <si>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</si>
  <si>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</si>
  <si>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</si>
  <si>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</si>
  <si>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</si>
  <si>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</si>
  <si>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</si>
  <si>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</si>
  <si>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</si>
  <si>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</si>
  <si>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</si>
  <si>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</si>
  <si>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</si>
  <si>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</si>
  <si>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</si>
  <si>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</si>
  <si>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</si>
  <si>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</si>
  <si>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</si>
  <si>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</si>
  <si>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</si>
  <si>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</si>
  <si>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</si>
  <si>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</si>
  <si>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</si>
  <si>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</si>
  <si>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</si>
  <si>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</si>
  <si>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</si>
  <si>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</si>
  <si>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</si>
  <si>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</si>
  <si>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</si>
  <si>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</si>
  <si>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</si>
  <si>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</si>
  <si>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</si>
  <si>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</si>
  <si>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</si>
  <si>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</si>
  <si>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</si>
  <si>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</si>
  <si>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</si>
  <si>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</si>
  <si>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</si>
  <si>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</si>
  <si>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</si>
  <si>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</si>
  <si>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</si>
  <si>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</si>
  <si>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</si>
  <si>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</si>
  <si>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</si>
  <si>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</si>
  <si>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</si>
  <si>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</si>
  <si>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</si>
  <si>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</si>
  <si>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</si>
  <si>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</si>
  <si>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</si>
  <si>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</si>
  <si>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</si>
  <si>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</si>
  <si>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</si>
  <si>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</si>
  <si>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</si>
  <si>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</si>
  <si>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</si>
  <si>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</si>
  <si>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</si>
  <si>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</si>
  <si>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</si>
  <si>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</si>
  <si>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</si>
  <si>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</si>
  <si>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</si>
  <si>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</si>
  <si>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</si>
  <si>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</si>
  <si>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</si>
  <si>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</si>
  <si>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</si>
  <si>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</si>
  <si>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</si>
  <si>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</si>
  <si>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</si>
  <si>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</si>
  <si>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</si>
  <si>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</si>
  <si>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</si>
  <si>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</si>
  <si>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</si>
  <si>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</si>
  <si>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</si>
  <si>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</si>
  <si>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</si>
  <si>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</si>
  <si>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</si>
  <si>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</si>
  <si>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</si>
  <si>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</si>
  <si>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</si>
  <si>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</si>
  <si>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</si>
  <si>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</si>
  <si>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</si>
  <si>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</si>
  <si>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</si>
  <si>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</si>
  <si>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</si>
  <si>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</si>
  <si>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</si>
  <si>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</si>
  <si>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</si>
  <si>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</si>
  <si>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</si>
  <si>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</si>
  <si>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</si>
  <si>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</si>
  <si>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</si>
  <si>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</si>
  <si>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</si>
  <si>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</si>
  <si>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</si>
  <si>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</si>
  <si>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</si>
  <si>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</si>
  <si>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</si>
  <si>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</si>
  <si>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</si>
  <si>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</si>
  <si>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</si>
  <si>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</si>
  <si>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</si>
  <si>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</si>
  <si>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</si>
  <si>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</si>
  <si>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</si>
  <si>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</si>
  <si>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</si>
  <si>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</si>
  <si>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</si>
  <si>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</si>
  <si>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</si>
  <si>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</si>
  <si>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</si>
  <si>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</si>
  <si>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</si>
  <si>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</si>
  <si>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</si>
  <si>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</si>
  <si>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</si>
  <si>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</si>
  <si>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</si>
  <si>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</si>
  <si>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</si>
  <si>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</si>
  <si>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</si>
  <si>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</si>
  <si>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</si>
  <si>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</si>
  <si>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</si>
  <si>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</si>
  <si>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</si>
  <si>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</si>
  <si>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</si>
  <si>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</si>
  <si>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</si>
  <si>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</si>
  <si>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</si>
  <si>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</si>
  <si>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</si>
  <si>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</si>
  <si>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</si>
  <si>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</si>
  <si>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</si>
  <si>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</si>
  <si>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</si>
  <si>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</si>
  <si>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</si>
  <si>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</si>
  <si>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</si>
  <si>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</si>
  <si>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</si>
  <si>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</si>
  <si>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</si>
  <si>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</si>
  <si>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</si>
  <si>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</si>
  <si>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</si>
  <si>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</si>
  <si>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</si>
  <si>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</si>
  <si>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</si>
  <si>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</si>
  <si>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</si>
  <si>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</si>
  <si>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</si>
  <si>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</si>
  <si>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</si>
  <si>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</si>
  <si>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</si>
  <si>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</si>
  <si>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</si>
  <si>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</si>
  <si>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</si>
  <si>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</si>
  <si>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</si>
  <si>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</si>
  <si>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</si>
  <si>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</si>
  <si>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</si>
  <si>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</si>
  <si>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</si>
  <si>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</si>
  <si>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</si>
  <si>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</si>
  <si>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</si>
  <si>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</si>
  <si>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</si>
  <si>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</si>
  <si>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</si>
  <si>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</si>
  <si>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</si>
  <si>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</si>
  <si>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</si>
  <si>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</si>
  <si>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</si>
  <si>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</si>
  <si>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</si>
  <si>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</si>
  <si>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</si>
  <si>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</si>
  <si>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</si>
  <si>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</si>
  <si>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</si>
  <si>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</si>
  <si>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</si>
  <si>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</si>
  <si>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</si>
  <si>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</si>
  <si>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</si>
  <si>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</si>
  <si>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</si>
  <si>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</si>
  <si>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</si>
  <si>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</si>
  <si>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</si>
  <si>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</si>
  <si>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</si>
  <si>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</si>
  <si>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</si>
  <si>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</si>
  <si>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</si>
  <si>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</si>
  <si>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</si>
  <si>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</si>
  <si>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</si>
  <si>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</si>
  <si>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</si>
  <si>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</si>
  <si>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</si>
  <si>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</si>
  <si>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</si>
  <si>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</si>
  <si>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</si>
  <si>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</si>
  <si>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</si>
  <si>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</si>
  <si>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</si>
  <si>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</si>
  <si>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</si>
  <si>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</si>
  <si>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</si>
  <si>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</si>
  <si>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</si>
  <si>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</si>
  <si>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</si>
  <si>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</si>
  <si>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</si>
  <si>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</si>
  <si>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</si>
  <si>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</si>
  <si>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</si>
  <si>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</si>
  <si>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</si>
  <si>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</si>
  <si>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</si>
  <si>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</si>
  <si>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</si>
  <si>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</si>
  <si>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</si>
  <si>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</si>
  <si>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</si>
  <si>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</si>
  <si>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</si>
  <si>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</si>
  <si>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</si>
  <si>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</si>
  <si>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</si>
  <si>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</si>
  <si>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</si>
  <si>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</si>
  <si>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</si>
  <si>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</si>
  <si>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</si>
  <si>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</si>
  <si>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</si>
  <si>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</si>
  <si>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</si>
  <si>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</si>
  <si>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</si>
  <si>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</si>
  <si>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</si>
  <si>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</si>
  <si>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</si>
  <si>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</si>
  <si>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</si>
  <si>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</si>
  <si>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</si>
  <si>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</si>
  <si>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</si>
  <si>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</si>
  <si>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</si>
  <si>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</si>
  <si>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</si>
  <si>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</si>
  <si>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</si>
  <si>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</si>
  <si>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</si>
  <si>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</si>
  <si>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</si>
  <si>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</si>
  <si>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</si>
  <si>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</si>
  <si>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</si>
  <si>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</si>
  <si>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</si>
  <si>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</si>
  <si>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</si>
  <si>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</si>
  <si>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</si>
  <si>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</si>
  <si>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</si>
  <si>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</si>
  <si>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</si>
  <si>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</si>
  <si>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</si>
  <si>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</si>
  <si>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</si>
  <si>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</si>
  <si>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</si>
  <si>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</si>
  <si>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</si>
  <si>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</si>
  <si>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</si>
  <si>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</si>
  <si>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</si>
  <si>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</si>
  <si>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</si>
  <si>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</si>
  <si>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</si>
  <si>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</si>
  <si>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</si>
  <si>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</si>
  <si>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</si>
  <si>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</si>
  <si>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</si>
  <si>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</si>
  <si>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</si>
  <si>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</si>
  <si>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</si>
  <si>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</si>
  <si>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</si>
  <si>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</si>
  <si>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</si>
  <si>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</si>
  <si>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</si>
  <si>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</si>
  <si>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</si>
  <si>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</si>
  <si>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</si>
  <si>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</si>
  <si>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</si>
  <si>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</si>
  <si>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</si>
  <si>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</si>
  <si>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</si>
  <si>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</si>
  <si>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</si>
  <si>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</si>
  <si>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</si>
  <si>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</si>
  <si>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</si>
  <si>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</si>
  <si>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</si>
  <si>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</si>
  <si>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</si>
  <si>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</si>
  <si>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</si>
  <si>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</si>
  <si>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</si>
  <si>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</si>
  <si>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</si>
  <si>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</si>
  <si>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</si>
  <si>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</si>
  <si>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</si>
  <si>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</si>
  <si>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</si>
  <si>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</si>
  <si>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</si>
  <si>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</si>
  <si>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</si>
  <si>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</si>
  <si>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</si>
  <si>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</si>
  <si>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</si>
  <si>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</si>
  <si>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</si>
  <si>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</si>
  <si>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</si>
  <si>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</si>
  <si>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</si>
  <si>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</si>
  <si>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</si>
  <si>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</si>
  <si>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</si>
  <si>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</si>
  <si>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</si>
  <si>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</si>
  <si>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</si>
  <si>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</si>
  <si>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</si>
  <si>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</si>
  <si>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</si>
  <si>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</si>
  <si>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</si>
  <si>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</si>
  <si>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</si>
  <si>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</si>
  <si>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</si>
  <si>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</si>
  <si>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</si>
  <si>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</si>
  <si>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</si>
  <si>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</si>
  <si>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</si>
  <si>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</si>
  <si>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</si>
  <si>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</si>
  <si>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</si>
  <si>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</si>
  <si>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</si>
  <si>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</si>
  <si>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</si>
  <si>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</si>
  <si>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</si>
  <si>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</si>
  <si>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</si>
  <si>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</si>
  <si>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</si>
  <si>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</si>
  <si>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</si>
  <si>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</si>
  <si>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</si>
  <si>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</si>
  <si>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</si>
  <si>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</si>
  <si>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</si>
  <si>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</si>
  <si>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</si>
  <si>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</si>
  <si>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</si>
  <si>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</si>
  <si>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</si>
  <si>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</si>
  <si>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</si>
  <si>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</si>
  <si>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</si>
  <si>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</si>
  <si>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</si>
  <si>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</si>
  <si>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</si>
  <si>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</si>
  <si>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</si>
  <si>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</si>
  <si>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</si>
  <si>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</si>
  <si>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</si>
  <si>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</si>
  <si>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</si>
  <si>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</si>
  <si>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</si>
  <si>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</si>
  <si>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</si>
  <si>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</si>
  <si>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</si>
  <si>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</si>
  <si>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</si>
  <si>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</si>
  <si>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</si>
  <si>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</si>
  <si>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</si>
  <si>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</si>
  <si>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</si>
  <si>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</si>
  <si>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</si>
  <si>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</si>
  <si>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</si>
  <si>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</si>
  <si>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</si>
  <si>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</si>
  <si>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</si>
  <si>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</si>
  <si>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</si>
  <si>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</si>
  <si>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</si>
  <si>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</si>
  <si>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</si>
  <si>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</si>
  <si>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</si>
  <si>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</si>
  <si>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</si>
  <si>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</si>
  <si>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</si>
  <si>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</si>
  <si>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</si>
  <si>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</si>
  <si>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</si>
  <si>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</si>
  <si>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</si>
  <si>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</si>
  <si>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</si>
  <si>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</si>
  <si>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</si>
  <si>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</si>
  <si>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</si>
  <si>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</si>
  <si>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</si>
  <si>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</si>
  <si>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</si>
  <si>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</si>
  <si>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</si>
  <si>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</si>
  <si>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</si>
  <si>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</si>
  <si>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</si>
  <si>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</si>
  <si>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</si>
  <si>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</si>
  <si>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</si>
  <si>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</si>
  <si>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</si>
  <si>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</si>
  <si>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</si>
  <si>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</si>
  <si>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</si>
  <si>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</si>
  <si>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</si>
  <si>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</si>
  <si>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</si>
  <si>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</si>
  <si>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</si>
  <si>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</si>
  <si>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</si>
  <si>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</si>
  <si>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</si>
  <si>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</si>
  <si>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</si>
  <si>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</si>
  <si>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</si>
  <si>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</si>
  <si>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</si>
  <si>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</si>
  <si>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</si>
  <si>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</si>
  <si>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</si>
  <si>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</si>
  <si>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</si>
  <si>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</si>
  <si>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</si>
  <si>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</si>
  <si>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</si>
  <si>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</si>
  <si>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</si>
  <si>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</si>
  <si>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</si>
  <si>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</si>
  <si>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</si>
  <si>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</si>
  <si>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</si>
  <si>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</si>
  <si>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</si>
  <si>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</si>
  <si>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</si>
  <si>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</si>
  <si>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</si>
  <si>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</si>
  <si>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</si>
  <si>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</si>
  <si>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</si>
  <si>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</si>
  <si>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</si>
  <si>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</si>
  <si>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</si>
  <si>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</si>
  <si>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</si>
  <si>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</si>
  <si>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</si>
  <si>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</si>
  <si>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</si>
  <si>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</si>
  <si>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</si>
  <si>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</si>
  <si>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</si>
  <si>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</si>
  <si>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</si>
  <si>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</si>
  <si>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</si>
  <si>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</si>
  <si>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</si>
  <si>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</si>
  <si>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</si>
  <si>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</si>
  <si>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</si>
  <si>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</si>
  <si>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</si>
  <si>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</si>
  <si>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</si>
  <si>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</si>
  <si>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</si>
  <si>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</si>
  <si>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</si>
  <si>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</si>
  <si>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</si>
  <si>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</si>
  <si>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</si>
  <si>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</si>
  <si>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</si>
  <si>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</si>
  <si>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</si>
  <si>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</si>
  <si>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</si>
  <si>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</si>
  <si>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</si>
  <si>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</si>
  <si>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</si>
  <si>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</si>
  <si>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</si>
  <si>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</si>
  <si>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</si>
  <si>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</si>
  <si>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</si>
  <si>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</si>
  <si>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</si>
  <si>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</si>
  <si>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</si>
  <si>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</si>
  <si>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</si>
  <si>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</si>
  <si>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</si>
  <si>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</si>
  <si>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</si>
  <si>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</si>
  <si>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</si>
  <si>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</si>
  <si>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</si>
  <si>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</si>
  <si>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</si>
  <si>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</si>
  <si>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</si>
  <si>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</si>
  <si>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</si>
  <si>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</si>
  <si>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</si>
  <si>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</si>
  <si>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</si>
  <si>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</si>
  <si>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</si>
  <si>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</si>
  <si>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</si>
  <si>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</si>
  <si>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</si>
  <si>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</si>
  <si>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</si>
  <si>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</si>
  <si>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</si>
  <si>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</si>
  <si>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</si>
  <si>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</si>
  <si>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</si>
  <si>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</si>
  <si>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</si>
  <si>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</si>
  <si>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</si>
  <si>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</si>
  <si>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</si>
  <si>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</si>
  <si>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</si>
  <si>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</si>
  <si>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</si>
  <si>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</si>
  <si>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</si>
  <si>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</si>
  <si>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</si>
  <si>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</si>
  <si>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</si>
  <si>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</si>
  <si>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</si>
  <si>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</si>
  <si>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</si>
  <si>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</si>
  <si>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</si>
  <si>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</si>
  <si>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</si>
  <si>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</si>
  <si>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</si>
  <si>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</si>
  <si>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</si>
  <si>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</si>
  <si>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</si>
  <si>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</si>
  <si>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</si>
  <si>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</si>
  <si>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</si>
  <si>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</si>
  <si>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</si>
  <si>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</si>
  <si>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</si>
  <si>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</si>
  <si>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</si>
  <si>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</si>
  <si>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</si>
  <si>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</si>
  <si>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</si>
  <si>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</si>
  <si>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</si>
  <si>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</si>
  <si>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</si>
  <si>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</si>
  <si>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</si>
  <si>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</si>
  <si>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</si>
  <si>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</si>
  <si>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</si>
  <si>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</si>
  <si>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</si>
  <si>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</si>
  <si>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</si>
  <si>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</si>
  <si>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</si>
  <si>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</si>
  <si>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</si>
  <si>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</si>
  <si>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</si>
  <si>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</si>
  <si>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</si>
  <si>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</si>
  <si>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</si>
  <si>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</si>
  <si>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</si>
  <si>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</si>
  <si>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</si>
  <si>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</si>
  <si>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</si>
  <si>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</si>
  <si>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</si>
  <si>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</si>
  <si>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</si>
  <si>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</si>
  <si>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</si>
  <si>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</si>
  <si>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</si>
  <si>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</si>
  <si>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</si>
  <si>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</si>
  <si>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</si>
  <si>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</si>
  <si>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</si>
  <si>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</si>
  <si>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</si>
  <si>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</si>
  <si>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</si>
  <si>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</si>
  <si>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</si>
  <si>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</si>
  <si>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</si>
  <si>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</si>
  <si>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</si>
  <si>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</si>
  <si>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</si>
  <si>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</si>
  <si>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</si>
  <si>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</si>
  <si>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</si>
  <si>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</si>
  <si>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</si>
  <si>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</si>
  <si>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</si>
  <si>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</si>
  <si>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</si>
  <si>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</si>
  <si>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</si>
  <si>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</si>
  <si>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</si>
  <si>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</si>
  <si>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</si>
  <si>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</si>
  <si>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</si>
  <si>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</si>
  <si>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</si>
  <si>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</si>
  <si>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</si>
  <si>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</si>
  <si>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</si>
  <si>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</si>
  <si>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</si>
  <si>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</si>
  <si>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</si>
  <si>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</si>
  <si>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</si>
  <si>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</si>
  <si>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</si>
  <si>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</si>
  <si>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</si>
  <si>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</si>
  <si>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</si>
  <si>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</si>
  <si>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</si>
  <si>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</si>
  <si>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</si>
  <si>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</si>
  <si>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</si>
  <si>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</si>
  <si>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</si>
  <si>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</si>
  <si>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</si>
  <si>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</si>
  <si>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</si>
  <si>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</si>
  <si>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</si>
  <si>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</si>
  <si>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</si>
  <si>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</si>
  <si>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</si>
  <si>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</si>
  <si>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</si>
  <si>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</si>
  <si>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</si>
  <si>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</si>
  <si>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</si>
  <si>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</si>
  <si>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</si>
  <si>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</si>
  <si>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</si>
  <si>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</si>
  <si>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</si>
  <si>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</si>
  <si>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</si>
  <si>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</si>
  <si>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</si>
  <si>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</si>
  <si>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</si>
  <si>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</si>
  <si>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</si>
  <si>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</si>
  <si>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</si>
  <si>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</si>
  <si>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</si>
  <si>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</si>
  <si>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</si>
  <si>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</si>
  <si>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</si>
  <si>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</si>
  <si>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</si>
  <si>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</si>
  <si>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</si>
  <si>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</si>
  <si>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</si>
  <si>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</si>
  <si>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</si>
  <si>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</si>
  <si>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</si>
  <si>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</si>
  <si>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</si>
  <si>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</si>
  <si>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</si>
  <si>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</si>
  <si>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</si>
  <si>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</si>
  <si>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</si>
  <si>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</si>
  <si>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</si>
  <si>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</si>
  <si>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</si>
  <si>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</si>
  <si>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</si>
  <si>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</si>
  <si>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</si>
  <si>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</si>
  <si>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</si>
  <si>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</si>
  <si>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</si>
  <si>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</si>
  <si>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</si>
  <si>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</si>
  <si>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</si>
  <si>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</si>
  <si>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</si>
  <si>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</si>
  <si>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</si>
  <si>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</si>
  <si>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</si>
  <si>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</si>
  <si>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</si>
  <si>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</si>
  <si>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</si>
  <si>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</si>
  <si>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</si>
  <si>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</si>
  <si>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</si>
  <si>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</si>
  <si>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</si>
  <si>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</si>
  <si>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</si>
  <si>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</si>
  <si>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</si>
  <si>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</si>
  <si>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</si>
  <si>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</si>
  <si>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</si>
  <si>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</si>
  <si>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</si>
  <si>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</si>
  <si>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</si>
  <si>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</si>
  <si>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</si>
  <si>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</si>
  <si>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</si>
  <si>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</si>
  <si>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</si>
  <si>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</si>
  <si>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</si>
  <si>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</si>
  <si>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</si>
  <si>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</si>
  <si>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</si>
  <si>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</si>
  <si>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</si>
  <si>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</si>
  <si>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</si>
  <si>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</si>
  <si>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</si>
  <si>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</si>
  <si>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</si>
  <si>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</si>
  <si>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</si>
  <si>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</si>
  <si>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</si>
  <si>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</si>
  <si>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</si>
  <si>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</si>
  <si>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</si>
  <si>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</si>
  <si>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</si>
  <si>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</si>
  <si>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</si>
  <si>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</si>
  <si>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</si>
  <si>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</si>
  <si>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</si>
  <si>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</si>
  <si>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</si>
  <si>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</si>
  <si>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</si>
  <si>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</si>
  <si>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</si>
  <si>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</si>
  <si>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</si>
  <si>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</si>
  <si>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</si>
  <si>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</si>
  <si>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</si>
  <si>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</si>
  <si>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</si>
  <si>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</si>
  <si>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</si>
  <si>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</si>
  <si>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</si>
  <si>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</si>
  <si>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</si>
  <si>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</si>
  <si>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</si>
  <si>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</si>
  <si>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</si>
  <si>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</si>
  <si>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</si>
  <si>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</si>
  <si>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</si>
  <si>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</si>
  <si>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</si>
  <si>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</si>
  <si>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</si>
  <si>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</si>
  <si>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</si>
  <si>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</si>
  <si>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</si>
  <si>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</si>
  <si>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</si>
  <si>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</si>
  <si>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</si>
  <si>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</si>
  <si>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</si>
  <si>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</si>
  <si>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</si>
  <si>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</si>
  <si>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</si>
  <si>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</si>
  <si>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</si>
  <si>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</si>
  <si>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</si>
  <si>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</si>
  <si>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</si>
  <si>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</si>
  <si>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</si>
  <si>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</si>
  <si>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</si>
  <si>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</si>
  <si>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</si>
  <si>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</si>
  <si>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</si>
  <si>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</si>
  <si>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</si>
  <si>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</si>
  <si>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</si>
  <si>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</si>
  <si>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</si>
  <si>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</si>
  <si>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</si>
  <si>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</si>
  <si>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</si>
  <si>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</si>
  <si>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</si>
  <si>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</si>
  <si>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</si>
  <si>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</si>
  <si>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</si>
  <si>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</si>
  <si>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</si>
  <si>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</si>
  <si>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</si>
  <si>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</si>
  <si>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</si>
  <si>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</si>
  <si>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</si>
  <si>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</si>
  <si>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</si>
  <si>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</si>
  <si>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</si>
  <si>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</si>
  <si>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</si>
  <si>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</si>
  <si>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</si>
  <si>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</si>
  <si>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</si>
  <si>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</si>
  <si>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</si>
  <si>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</si>
  <si>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</si>
  <si>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</si>
  <si>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</si>
  <si>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</si>
  <si>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</si>
  <si>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</si>
  <si>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</si>
  <si>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</si>
  <si>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</si>
  <si>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</si>
  <si>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</si>
  <si>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</si>
  <si>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</si>
  <si>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</si>
  <si>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</si>
  <si>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</si>
  <si>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</si>
  <si>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</si>
  <si>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</si>
  <si>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</si>
  <si>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</si>
  <si>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</si>
  <si>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</si>
  <si>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</si>
  <si>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</si>
  <si>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</si>
  <si>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</si>
  <si>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</si>
  <si>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</si>
  <si>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</si>
  <si>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</si>
  <si>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</si>
  <si>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</si>
  <si>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</si>
  <si>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</si>
  <si>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</si>
  <si>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</si>
  <si>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</si>
  <si>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</si>
  <si>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</si>
  <si>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</si>
  <si>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</si>
  <si>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</si>
  <si>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</si>
  <si>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</si>
  <si>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</si>
  <si>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</si>
  <si>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</si>
  <si>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</si>
  <si>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</si>
  <si>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</si>
  <si>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</si>
  <si>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</si>
  <si>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</si>
  <si>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</si>
  <si>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</si>
  <si>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</si>
  <si>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</si>
  <si>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</si>
  <si>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</si>
  <si>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</si>
  <si>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</si>
  <si>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</si>
  <si>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</si>
  <si>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</si>
  <si>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</si>
  <si>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</si>
  <si>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</si>
  <si>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</si>
  <si>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</si>
  <si>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</si>
  <si>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</si>
  <si>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</si>
  <si>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</si>
  <si>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</si>
  <si>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</si>
  <si>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</si>
  <si>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</si>
  <si>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</si>
  <si>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</si>
  <si>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</si>
  <si>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</si>
  <si>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</si>
  <si>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</si>
  <si>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</si>
  <si>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</si>
  <si>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</si>
  <si>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</si>
  <si>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</si>
  <si>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</si>
  <si>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</si>
  <si>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</si>
  <si>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</si>
  <si>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</si>
  <si>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</si>
  <si>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</si>
  <si>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</si>
  <si>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</si>
  <si>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</si>
  <si>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</si>
  <si>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</si>
  <si>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</si>
  <si>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</si>
  <si>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</si>
  <si>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</si>
  <si>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</si>
  <si>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</si>
  <si>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</si>
  <si>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</si>
  <si>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</si>
  <si>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</si>
  <si>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</si>
  <si>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</si>
  <si>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</si>
  <si>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</si>
  <si>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</si>
  <si>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</si>
  <si>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</si>
  <si>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</si>
  <si>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</si>
  <si>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</si>
  <si>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</si>
  <si>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</si>
  <si>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</si>
  <si>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</si>
  <si>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</si>
  <si>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</si>
  <si>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</si>
  <si>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</si>
  <si>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</si>
  <si>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</si>
  <si>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</si>
  <si>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</si>
  <si>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</si>
  <si>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</si>
  <si>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</si>
  <si>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</si>
  <si>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</si>
  <si>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</si>
  <si>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</si>
  <si>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</si>
  <si>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</si>
  <si>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</si>
  <si>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</si>
  <si>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</si>
  <si>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</si>
  <si>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</si>
  <si>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</si>
  <si>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</si>
  <si>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</si>
  <si>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</si>
  <si>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</si>
  <si>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</si>
  <si>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</si>
  <si>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</si>
  <si>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</si>
  <si>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</si>
  <si>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</si>
  <si>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</si>
  <si>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</si>
  <si>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</si>
  <si>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</si>
  <si>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</si>
  <si>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</si>
  <si>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</si>
  <si>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</si>
  <si>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</si>
  <si>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</si>
  <si>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</si>
  <si>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</si>
  <si>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</si>
  <si>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</si>
  <si>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</si>
  <si>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</si>
  <si>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</si>
  <si>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</si>
  <si>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</si>
  <si>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</si>
  <si>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</si>
  <si>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</si>
  <si>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</si>
  <si>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</si>
  <si>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</si>
  <si>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</si>
  <si>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</si>
  <si>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</si>
  <si>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</si>
  <si>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</si>
  <si>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</si>
  <si>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</si>
  <si>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</si>
  <si>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</si>
  <si>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</si>
  <si>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</si>
  <si>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</si>
  <si>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</si>
  <si>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</si>
  <si>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</si>
  <si>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</si>
  <si>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</si>
  <si>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</si>
  <si>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</si>
  <si>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</si>
  <si>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</si>
  <si>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</si>
  <si>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</si>
  <si>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</si>
  <si>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</si>
  <si>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</si>
  <si>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</si>
  <si>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</si>
  <si>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</si>
  <si>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</si>
  <si>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</si>
  <si>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</si>
  <si>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</si>
  <si>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</si>
  <si>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</si>
  <si>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</si>
  <si>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</si>
  <si>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</si>
  <si>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</si>
  <si>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</si>
  <si>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</si>
  <si>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</si>
  <si>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</si>
  <si>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</si>
  <si>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</si>
  <si>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</si>
  <si>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</si>
  <si>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</si>
  <si>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</si>
  <si>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</si>
  <si>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</si>
  <si>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</si>
  <si>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</si>
  <si>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</si>
  <si>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</si>
  <si>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</si>
  <si>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</si>
  <si>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</si>
  <si>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</si>
  <si>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</si>
  <si>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</si>
  <si>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</si>
  <si>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</si>
  <si>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</si>
  <si>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</si>
  <si>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</si>
  <si>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</si>
  <si>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</si>
  <si>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</si>
  <si>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</si>
  <si>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</si>
  <si>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</si>
  <si>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</si>
  <si>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</si>
  <si>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</si>
  <si>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</si>
  <si>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</si>
  <si>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</si>
  <si>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</si>
  <si>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</si>
  <si>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</si>
  <si>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</si>
  <si>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</si>
  <si>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</si>
  <si>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</si>
  <si>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</si>
  <si>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</si>
  <si>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</si>
  <si>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</si>
  <si>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</si>
  <si>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</si>
  <si>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</si>
  <si>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</si>
  <si>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</si>
  <si>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</si>
  <si>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</si>
  <si>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</si>
  <si>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</si>
  <si>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</si>
  <si>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</si>
  <si>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</si>
  <si>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</si>
  <si>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</si>
  <si>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</si>
  <si>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</si>
  <si>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</si>
  <si>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</si>
  <si>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</si>
  <si>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</si>
  <si>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</si>
  <si>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</si>
  <si>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</si>
  <si>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</si>
  <si>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</si>
  <si>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</si>
  <si>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</si>
  <si>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</si>
  <si>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</si>
  <si>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</si>
  <si>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</si>
  <si>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</si>
  <si>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</si>
  <si>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</si>
  <si>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</si>
  <si>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</si>
  <si>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</si>
  <si>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</si>
  <si>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</si>
  <si>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</si>
  <si>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</si>
  <si>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</si>
  <si>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</si>
  <si>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</si>
  <si>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</si>
  <si>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</si>
  <si>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</si>
  <si>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</si>
  <si>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</si>
  <si>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</si>
  <si>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</si>
  <si>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</si>
  <si>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</si>
  <si>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</si>
  <si>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</si>
  <si>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</si>
  <si>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</si>
  <si>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</si>
  <si>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</si>
  <si>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</si>
  <si>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</si>
  <si>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</si>
  <si>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</si>
  <si>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</si>
  <si>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</si>
  <si>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</si>
  <si>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</si>
  <si>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</si>
  <si>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</si>
  <si>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</si>
  <si>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</si>
  <si>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</si>
  <si>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</si>
  <si>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</si>
  <si>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</si>
  <si>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</si>
  <si>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</si>
  <si>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</si>
  <si>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</si>
  <si>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</si>
  <si>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</si>
  <si>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</si>
  <si>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</si>
  <si>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</si>
  <si>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</si>
  <si>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</si>
  <si>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</si>
  <si>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</si>
  <si>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</si>
  <si>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</si>
  <si>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</si>
  <si>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</si>
  <si>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</si>
  <si>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</si>
  <si>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</si>
  <si>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</si>
  <si>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</si>
  <si>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</si>
  <si>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</si>
  <si>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</si>
  <si>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</si>
  <si>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</si>
  <si>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</si>
  <si>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</si>
  <si>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</si>
  <si>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</si>
  <si>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</si>
  <si>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</si>
  <si>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</si>
  <si>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</si>
  <si>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</si>
  <si>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</si>
  <si>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</si>
  <si>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</si>
  <si>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</si>
  <si>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</si>
  <si>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</si>
  <si>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</si>
  <si>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</si>
  <si>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</si>
  <si>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</si>
  <si>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</si>
  <si>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</si>
  <si>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</si>
  <si>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</si>
  <si>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</si>
  <si>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</si>
  <si>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</si>
  <si>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</si>
  <si>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</si>
  <si>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</si>
  <si>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</si>
  <si>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</si>
  <si>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</si>
  <si>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</si>
  <si>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</si>
  <si>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</si>
  <si>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</si>
  <si>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</si>
  <si>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</si>
  <si>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</si>
  <si>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</si>
  <si>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</si>
  <si>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</si>
  <si>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</si>
  <si>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</si>
  <si>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</si>
  <si>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</si>
  <si>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</si>
  <si>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</si>
  <si>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</si>
  <si>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</si>
  <si>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</si>
  <si>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</si>
  <si>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</si>
  <si>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</si>
  <si>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</si>
  <si>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</si>
  <si>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</si>
  <si>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</si>
  <si>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</si>
  <si>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</si>
  <si>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</si>
  <si>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</si>
  <si>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</si>
  <si>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</si>
  <si>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</si>
  <si>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</si>
  <si>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</si>
  <si>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</si>
  <si>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</si>
  <si>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</si>
  <si>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</si>
  <si>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</si>
  <si>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</si>
  <si>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</si>
  <si>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</si>
  <si>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</si>
  <si>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</si>
  <si>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</si>
  <si>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</si>
  <si>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</si>
  <si>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</si>
  <si>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</si>
  <si>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</si>
  <si>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</si>
  <si>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</si>
  <si>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</si>
  <si>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</si>
  <si>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</si>
  <si>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</si>
  <si>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</si>
  <si>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</si>
  <si>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</si>
  <si>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</si>
  <si>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</si>
  <si>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</si>
  <si>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</si>
  <si>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</si>
  <si>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</si>
  <si>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</si>
  <si>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</si>
  <si>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</si>
  <si>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</si>
  <si>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</si>
  <si>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</si>
  <si>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</si>
  <si>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</si>
  <si>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</si>
  <si>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</si>
  <si>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</si>
  <si>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</si>
  <si>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</si>
  <si>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</si>
  <si>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</si>
  <si>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</si>
  <si>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</si>
  <si>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</si>
  <si>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</si>
  <si>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</si>
  <si>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</si>
  <si>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</si>
  <si>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</si>
  <si>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</si>
  <si>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</si>
  <si>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</si>
  <si>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</si>
  <si>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</si>
  <si>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</si>
  <si>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</si>
  <si>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</si>
  <si>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</si>
  <si>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</si>
  <si>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</si>
  <si>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</si>
  <si>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</si>
  <si>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</si>
  <si>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</si>
  <si>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</si>
  <si>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</si>
  <si>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</si>
  <si>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</si>
  <si>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</si>
  <si>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</si>
  <si>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</si>
  <si>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</si>
  <si>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</si>
  <si>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</si>
  <si>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</si>
  <si>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</si>
  <si>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</si>
  <si>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</si>
  <si>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</si>
  <si>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</si>
  <si>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</si>
  <si>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</si>
  <si>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</si>
  <si>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</si>
  <si>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</si>
  <si>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</si>
  <si>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</si>
  <si>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</si>
  <si>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</si>
  <si>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</si>
  <si>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</si>
  <si>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</si>
  <si>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</si>
  <si>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</si>
  <si>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</si>
  <si>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</si>
  <si>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</si>
  <si>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</si>
  <si>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</si>
  <si>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</si>
  <si>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</si>
  <si>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</si>
  <si>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</si>
  <si>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</si>
  <si>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</si>
  <si>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</si>
  <si>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</si>
  <si>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</si>
  <si>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</si>
  <si>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</si>
  <si>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</si>
  <si>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</si>
  <si>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</si>
  <si>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</si>
  <si>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</si>
  <si>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</si>
  <si>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</si>
  <si>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</si>
  <si>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</si>
  <si>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</si>
  <si>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</si>
  <si>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</si>
  <si>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</si>
  <si>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</si>
  <si>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</si>
  <si>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</si>
  <si>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</si>
  <si>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</si>
  <si>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</si>
  <si>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</si>
  <si>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</si>
  <si>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</si>
  <si>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</si>
  <si>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</si>
  <si>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</si>
  <si>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</si>
  <si>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</si>
  <si>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</si>
  <si>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</si>
  <si>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</si>
  <si>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</si>
  <si>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</si>
  <si>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</si>
  <si>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</si>
  <si>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</si>
  <si>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</si>
  <si>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</si>
  <si>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</si>
  <si>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</si>
  <si>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</si>
  <si>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</si>
  <si>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</si>
  <si>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</si>
  <si>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</si>
  <si>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</si>
  <si>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</si>
  <si>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</si>
  <si>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</si>
  <si>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</si>
  <si>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</si>
  <si>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</si>
  <si>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</si>
  <si>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</si>
  <si>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</si>
  <si>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</si>
  <si>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</si>
  <si>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</si>
  <si>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</si>
  <si>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</si>
  <si>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</si>
  <si>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</si>
  <si>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</si>
  <si>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</si>
  <si>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</si>
  <si>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</si>
  <si>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</si>
  <si>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</si>
  <si>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</si>
  <si>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</si>
  <si>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</si>
  <si>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</si>
  <si>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</si>
  <si>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</si>
  <si>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</si>
  <si>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</si>
  <si>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</si>
  <si>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</si>
  <si>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</si>
  <si>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</si>
  <si>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</si>
  <si>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</si>
  <si>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</si>
  <si>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</si>
  <si>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</si>
  <si>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</si>
  <si>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</si>
  <si>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</si>
  <si>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</si>
  <si>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</si>
  <si>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</si>
  <si>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</si>
  <si>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</si>
  <si>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</si>
  <si>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</si>
  <si>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</si>
  <si>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</si>
  <si>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</si>
  <si>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</si>
  <si>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</si>
  <si>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</si>
  <si>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</si>
  <si>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</si>
  <si>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</si>
  <si>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</si>
  <si>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</si>
  <si>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</si>
  <si>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</si>
  <si>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</si>
  <si>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</si>
  <si>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</si>
  <si>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</si>
  <si>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</si>
  <si>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</si>
  <si>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</si>
  <si>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</si>
  <si>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</si>
  <si>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</si>
  <si>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</si>
  <si>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</si>
  <si>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</si>
  <si>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</si>
  <si>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</si>
  <si>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</si>
  <si>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</si>
  <si>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</si>
  <si>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</si>
  <si>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</si>
  <si>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</si>
  <si>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</si>
  <si>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</si>
  <si>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</si>
  <si>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</si>
  <si>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</si>
  <si>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</si>
  <si>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</si>
  <si>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</si>
  <si>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</si>
  <si>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</si>
  <si>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</si>
  <si>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</si>
  <si>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</si>
  <si>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</si>
  <si>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</si>
  <si>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</si>
  <si>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</si>
  <si>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</si>
  <si>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</si>
  <si>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</si>
  <si>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</si>
  <si>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</si>
  <si>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</si>
  <si>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</si>
  <si>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</si>
  <si>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</si>
  <si>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</si>
  <si>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</si>
  <si>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</si>
  <si>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</si>
  <si>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</si>
  <si>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</si>
  <si>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</si>
  <si>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</si>
  <si>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</si>
  <si>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</si>
  <si>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</si>
  <si>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</si>
  <si>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</si>
  <si>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</si>
  <si>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</si>
  <si>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</si>
  <si>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</si>
  <si>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</si>
  <si>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</si>
  <si>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</si>
  <si>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</si>
  <si>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</si>
  <si>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</si>
  <si>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</si>
  <si>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</si>
  <si>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</si>
  <si>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</si>
  <si>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</si>
  <si>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</si>
  <si>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</si>
  <si>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</si>
  <si>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</si>
  <si>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</si>
  <si>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</si>
  <si>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</si>
  <si>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</si>
  <si>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</si>
  <si>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</si>
  <si>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</si>
  <si>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</si>
  <si>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</si>
  <si>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</si>
  <si>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</si>
  <si>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</si>
  <si>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</si>
  <si>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</si>
  <si>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</si>
  <si>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</si>
  <si>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</si>
  <si>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</si>
  <si>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</si>
  <si>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</si>
  <si>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</si>
  <si>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</si>
  <si>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</si>
  <si>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</si>
  <si>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</si>
  <si>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</si>
  <si>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</si>
  <si>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</si>
  <si>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</si>
  <si>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</si>
  <si>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</si>
  <si>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</si>
  <si>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</si>
  <si>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</si>
  <si>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</si>
  <si>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</si>
  <si>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</si>
  <si>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</si>
  <si>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</si>
  <si>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</si>
  <si>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</si>
  <si>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</si>
  <si>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</si>
  <si>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</si>
  <si>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</si>
  <si>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</si>
  <si>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</si>
  <si>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</si>
  <si>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</si>
  <si>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</si>
  <si>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</si>
  <si>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</si>
  <si>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</si>
  <si>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</si>
  <si>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</si>
  <si>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</si>
  <si>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</si>
  <si>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</si>
  <si>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</si>
  <si>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</si>
  <si>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</si>
  <si>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</si>
  <si>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</si>
  <si>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</si>
  <si>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</si>
  <si>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</si>
  <si>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</si>
  <si>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</si>
  <si>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</si>
  <si>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</si>
  <si>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</si>
  <si>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</si>
  <si>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</si>
  <si>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</si>
  <si>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</si>
  <si>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</si>
  <si>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</si>
  <si>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</si>
  <si>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</si>
  <si>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</si>
  <si>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</si>
  <si>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</si>
  <si>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</si>
  <si>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</si>
  <si>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</si>
  <si>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</si>
  <si>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</si>
  <si>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</si>
  <si>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</si>
  <si>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</si>
  <si>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</si>
  <si>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</si>
  <si>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</si>
  <si>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</si>
  <si>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</si>
  <si>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</si>
  <si>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</si>
  <si>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</si>
  <si>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</si>
  <si>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</si>
  <si>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</si>
  <si>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</si>
  <si>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</si>
  <si>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</si>
  <si>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</si>
  <si>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</si>
  <si>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</si>
  <si>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</si>
  <si>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</si>
  <si>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</si>
  <si>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</si>
  <si>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</si>
  <si>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</si>
  <si>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</si>
  <si>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</si>
  <si>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</si>
  <si>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</si>
  <si>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</si>
  <si>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</si>
  <si>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</si>
  <si>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</si>
  <si>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</si>
  <si>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</si>
  <si>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</si>
  <si>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</si>
  <si>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</si>
  <si>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</si>
  <si>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</si>
  <si>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</si>
  <si>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</si>
  <si>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</si>
  <si>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</si>
  <si>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</si>
  <si>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</si>
  <si>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</si>
  <si>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</si>
  <si>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</si>
  <si>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</si>
  <si>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</si>
  <si>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</si>
  <si>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</si>
  <si>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</si>
  <si>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</si>
  <si>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</si>
  <si>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</si>
  <si>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</si>
  <si>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</si>
  <si>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</si>
  <si>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</si>
  <si>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</si>
  <si>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</si>
  <si>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</si>
  <si>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</si>
  <si>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</si>
  <si>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</si>
  <si>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</si>
  <si>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</si>
  <si>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</si>
  <si>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</si>
  <si>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</si>
  <si>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</si>
  <si>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</si>
  <si>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</si>
  <si>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</si>
  <si>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</si>
  <si>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</si>
  <si>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</si>
  <si>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</si>
  <si>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</si>
  <si>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</si>
  <si>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</si>
  <si>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</si>
  <si>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</si>
  <si>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</si>
  <si>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</si>
  <si>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</si>
  <si>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</si>
  <si>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</si>
  <si>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</si>
  <si>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</si>
  <si>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</si>
  <si>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</si>
  <si>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</si>
  <si>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</si>
  <si>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</si>
  <si>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</si>
  <si>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</si>
  <si>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</si>
  <si>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</si>
  <si>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</si>
  <si>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</si>
  <si>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</si>
  <si>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</si>
  <si>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</si>
  <si>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</si>
  <si>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</si>
  <si>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</si>
  <si>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</si>
  <si>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</si>
  <si>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</si>
  <si>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</si>
  <si>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</si>
  <si>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</si>
  <si>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</si>
  <si>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</si>
  <si>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</si>
  <si>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</si>
  <si>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</si>
  <si>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</si>
  <si>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</si>
  <si>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</si>
  <si>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</si>
  <si>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</si>
  <si>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</si>
  <si>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</si>
  <si>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</si>
  <si>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</si>
  <si>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</si>
  <si>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</si>
  <si>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</si>
  <si>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</si>
  <si>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</si>
  <si>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</si>
  <si>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</si>
  <si>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</si>
  <si>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</si>
  <si>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</si>
  <si>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</si>
  <si>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</si>
  <si>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</si>
  <si>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</si>
  <si>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</si>
  <si>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</si>
  <si>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</si>
  <si>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</si>
  <si>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</si>
  <si>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</si>
  <si>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</si>
  <si>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</si>
  <si>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</si>
  <si>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</si>
  <si>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</si>
  <si>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</si>
  <si>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</si>
  <si>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</si>
  <si>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</si>
  <si>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</si>
  <si>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</si>
  <si>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</si>
  <si>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</si>
  <si>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</si>
  <si>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</si>
  <si>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</si>
  <si>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</si>
  <si>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</si>
  <si>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</si>
  <si>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</si>
  <si>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</si>
  <si>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</si>
  <si>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</si>
  <si>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</si>
  <si>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</si>
  <si>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</si>
  <si>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</si>
  <si>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</si>
  <si>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</si>
  <si>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</si>
  <si>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</si>
  <si>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</si>
  <si>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</si>
  <si>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</si>
  <si>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</si>
  <si>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</si>
  <si>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</si>
  <si>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</si>
  <si>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</si>
  <si>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</si>
  <si>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</si>
  <si>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</si>
  <si>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</si>
  <si>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</si>
  <si>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</si>
  <si>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</si>
  <si>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</si>
  <si>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</si>
  <si>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</si>
  <si>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</si>
  <si>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</si>
  <si>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</si>
  <si>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</si>
  <si>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</si>
  <si>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</si>
  <si>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</si>
  <si>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</si>
  <si>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</si>
  <si>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</si>
  <si>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</si>
  <si>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</si>
  <si>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</si>
  <si>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</si>
  <si>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</si>
  <si>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</si>
  <si>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</si>
  <si>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</si>
  <si>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</si>
  <si>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</si>
  <si>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</si>
  <si>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</si>
  <si>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</si>
  <si>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</si>
  <si>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</si>
  <si>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</si>
  <si>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</si>
  <si>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</si>
  <si>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</si>
  <si>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</si>
  <si>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</si>
  <si>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</si>
  <si>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</si>
  <si>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</si>
  <si>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</si>
  <si>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</si>
  <si>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</si>
  <si>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</si>
  <si>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</si>
  <si>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</si>
  <si>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</si>
  <si>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</si>
  <si>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</si>
  <si>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</si>
  <si>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</si>
  <si>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</si>
  <si>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</si>
  <si>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</si>
  <si>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</si>
  <si>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</si>
  <si>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</si>
  <si>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</si>
  <si>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</si>
  <si>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</si>
  <si>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</si>
  <si>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</si>
  <si>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</si>
  <si>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</si>
  <si>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</si>
  <si>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</si>
  <si>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</si>
  <si>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</si>
  <si>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</si>
  <si>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</si>
  <si>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</si>
  <si>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</si>
  <si>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</si>
  <si>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</si>
  <si>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</si>
  <si>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</si>
  <si>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</si>
  <si>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</si>
  <si>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</si>
  <si>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</si>
  <si>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</si>
  <si>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</si>
  <si>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</si>
  <si>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</si>
  <si>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</si>
  <si>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</si>
  <si>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</si>
  <si>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</si>
  <si>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</si>
  <si>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</si>
  <si>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</si>
  <si>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</si>
  <si>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</si>
  <si>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</si>
  <si>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</si>
  <si>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</si>
  <si>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</si>
  <si>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</si>
  <si>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</si>
  <si>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</si>
  <si>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</si>
  <si>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</si>
  <si>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</si>
  <si>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</si>
  <si>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</si>
  <si>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</si>
  <si>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</si>
  <si>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</si>
  <si>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</si>
  <si>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</si>
  <si>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</si>
  <si>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</si>
  <si>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</si>
  <si>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</si>
  <si>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</si>
  <si>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</si>
  <si>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</si>
  <si>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</si>
  <si>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</si>
  <si>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</si>
  <si>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</si>
  <si>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</si>
  <si>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</si>
  <si>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</si>
  <si>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</si>
  <si>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</si>
  <si>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</si>
  <si>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</si>
  <si>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</si>
  <si>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</si>
  <si>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</si>
  <si>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</si>
  <si>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</si>
  <si>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</si>
  <si>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</si>
  <si>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</si>
  <si>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</si>
  <si>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</si>
  <si>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</si>
  <si>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</si>
  <si>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</si>
  <si>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</si>
  <si>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</si>
  <si>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</si>
  <si>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</si>
  <si>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</si>
  <si>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</si>
  <si>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</si>
  <si>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</si>
  <si>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</si>
  <si>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</si>
  <si>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</si>
  <si>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</si>
  <si>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</si>
  <si>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</si>
  <si>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</si>
  <si>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</si>
  <si>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</si>
  <si>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</si>
  <si>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</si>
  <si>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</si>
  <si>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</si>
  <si>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</si>
  <si>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</si>
  <si>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</si>
  <si>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</si>
  <si>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</si>
  <si>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</si>
  <si>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</si>
  <si>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</si>
  <si>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</si>
  <si>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</si>
  <si>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</si>
  <si>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</si>
  <si>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</si>
  <si>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</si>
  <si>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</si>
  <si>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</si>
  <si>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</si>
  <si>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</si>
  <si>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</si>
  <si>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</si>
  <si>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</si>
  <si>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</si>
  <si>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</si>
  <si>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</si>
  <si>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</si>
  <si>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</si>
  <si>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</si>
  <si>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</si>
  <si>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</si>
  <si>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</si>
  <si>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</si>
  <si>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</si>
  <si>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</si>
  <si>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</si>
  <si>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</si>
  <si>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</si>
  <si>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</si>
  <si>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</si>
  <si>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</si>
  <si>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</si>
  <si>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</si>
  <si>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</si>
  <si>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</si>
  <si>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</si>
  <si>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</si>
  <si>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</si>
  <si>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</si>
  <si>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</si>
  <si>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</si>
  <si>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</si>
  <si>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</si>
  <si>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</si>
  <si>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</si>
  <si>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</si>
  <si>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</si>
  <si>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</si>
  <si>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</si>
  <si>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</si>
  <si>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</si>
  <si>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</si>
  <si>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</si>
  <si>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</si>
  <si>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</si>
  <si>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</si>
  <si>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</si>
  <si>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</si>
  <si>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</si>
  <si>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</si>
  <si>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</si>
  <si>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</si>
  <si>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</si>
  <si>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</si>
  <si>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</si>
  <si>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</si>
  <si>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</si>
  <si>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</si>
  <si>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</si>
  <si>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</si>
  <si>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</si>
  <si>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</si>
  <si>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</si>
  <si>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</si>
  <si>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</si>
  <si>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</si>
  <si>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</si>
  <si>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</si>
  <si>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</si>
  <si>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</si>
  <si>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</si>
  <si>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</si>
  <si>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</si>
  <si>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</si>
  <si>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</si>
  <si>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</si>
  <si>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</si>
  <si>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</si>
  <si>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</si>
  <si>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</si>
  <si>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</si>
  <si>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</si>
  <si>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</si>
  <si>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</si>
  <si>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</si>
  <si>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</si>
  <si>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</si>
  <si>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</si>
  <si>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</si>
  <si>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</si>
  <si>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</si>
  <si>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</si>
  <si>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</si>
  <si>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</si>
  <si>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</si>
  <si>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</si>
  <si>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</si>
  <si>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</si>
  <si>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</si>
  <si>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</si>
  <si>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</si>
  <si>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</si>
  <si>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</si>
  <si>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</si>
  <si>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</si>
  <si>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</si>
  <si>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</si>
  <si>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</si>
  <si>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</si>
  <si>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</si>
  <si>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</si>
  <si>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</si>
  <si>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</si>
  <si>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</si>
  <si>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</si>
  <si>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</si>
  <si>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</si>
  <si>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</si>
  <si>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</si>
  <si>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</si>
  <si>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</si>
  <si>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</si>
  <si>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</si>
  <si>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</si>
  <si>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</si>
  <si>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</si>
  <si>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</si>
  <si>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</si>
  <si>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</si>
  <si>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</si>
  <si>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</si>
  <si>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</si>
  <si>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</si>
  <si>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</si>
  <si>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</si>
  <si>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</si>
  <si>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</si>
  <si>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</si>
  <si>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</si>
  <si>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</si>
  <si>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</si>
  <si>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</si>
  <si>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</si>
  <si>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</si>
  <si>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</si>
  <si>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</si>
  <si>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</si>
  <si>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</si>
  <si>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</si>
  <si>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</si>
  <si>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</si>
  <si>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</si>
  <si>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</si>
  <si>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</si>
  <si>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</si>
  <si>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</si>
  <si>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</si>
  <si>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</si>
  <si>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</si>
  <si>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</si>
  <si>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</si>
  <si>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</si>
  <si>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</si>
  <si>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</si>
  <si>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</si>
  <si>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</si>
  <si>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</si>
  <si>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</si>
  <si>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</si>
  <si>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</si>
  <si>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</si>
  <si>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</si>
  <si>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</si>
  <si>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</si>
  <si>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</si>
  <si>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</si>
  <si>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</si>
  <si>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</si>
  <si>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</si>
  <si>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</si>
  <si>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</si>
  <si>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</si>
  <si>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</si>
  <si>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</si>
  <si>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</si>
  <si>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</si>
  <si>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</si>
  <si>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</si>
  <si>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</si>
  <si>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</si>
  <si>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</si>
  <si>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</si>
  <si>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</si>
  <si>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</si>
  <si>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</si>
  <si>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</si>
  <si>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</si>
  <si>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</si>
  <si>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</si>
  <si>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</si>
  <si>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</si>
  <si>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</si>
  <si>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</si>
  <si>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</si>
  <si>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</si>
  <si>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</si>
  <si>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</si>
  <si>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</si>
  <si>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</si>
  <si>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</si>
  <si>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</si>
  <si>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</si>
  <si>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</si>
  <si>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</si>
  <si>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</si>
  <si>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</si>
  <si>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</si>
  <si>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</si>
  <si>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</si>
  <si>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</si>
  <si>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</si>
  <si>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</si>
  <si>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</si>
  <si>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</si>
  <si>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</si>
  <si>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</si>
  <si>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</si>
  <si>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</si>
  <si>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</si>
  <si>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</si>
  <si>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</si>
  <si>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</si>
  <si>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</si>
  <si>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</si>
  <si>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</si>
  <si>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</si>
  <si>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</si>
  <si>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</si>
  <si>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</si>
  <si>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</si>
  <si>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</si>
  <si>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</si>
  <si>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</si>
  <si>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</si>
  <si>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</si>
  <si>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</si>
  <si>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</si>
  <si>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</si>
  <si>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</si>
  <si>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</si>
  <si>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</si>
  <si>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</si>
  <si>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</si>
  <si>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</si>
  <si>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</si>
  <si>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</si>
  <si>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</si>
  <si>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</si>
  <si>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</si>
  <si>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</si>
  <si>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</si>
  <si>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</si>
  <si>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</si>
  <si>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</si>
  <si>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</si>
  <si>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</si>
  <si>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</si>
  <si>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</si>
  <si>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</si>
  <si>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</si>
  <si>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</si>
  <si>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</si>
  <si>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</si>
  <si>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</si>
  <si>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</si>
  <si>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</si>
  <si>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</si>
  <si>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</si>
  <si>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</si>
  <si>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</si>
  <si>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</si>
  <si>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</si>
  <si>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</si>
  <si>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</si>
  <si>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</si>
  <si>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</si>
  <si>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</si>
  <si>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</si>
  <si>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</si>
  <si>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</si>
  <si>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</si>
  <si>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</si>
  <si>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</si>
  <si>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</si>
  <si>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</si>
  <si>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</si>
  <si>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</si>
  <si>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</si>
  <si>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</si>
  <si>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</si>
  <si>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</si>
  <si>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</si>
  <si>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</si>
  <si>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</si>
  <si>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</si>
  <si>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</si>
  <si>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</si>
  <si>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</si>
  <si>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</si>
  <si>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</si>
  <si>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</si>
  <si>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</si>
  <si>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</si>
  <si>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</si>
  <si>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</si>
  <si>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</si>
  <si>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</si>
  <si>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</si>
  <si>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</si>
  <si>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</si>
  <si>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</si>
  <si>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</si>
  <si>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</si>
  <si>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</si>
  <si>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</si>
  <si>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</si>
  <si>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</si>
  <si>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</si>
  <si>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</si>
  <si>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</si>
  <si>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</si>
  <si>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</si>
  <si>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</si>
  <si>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</si>
  <si>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</si>
  <si>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</si>
  <si>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</si>
  <si>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</si>
  <si>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</si>
  <si>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</si>
  <si>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</si>
  <si>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</si>
  <si>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</si>
  <si>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</si>
  <si>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</si>
  <si>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</si>
  <si>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</si>
  <si>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</si>
  <si>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</si>
  <si>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</si>
  <si>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</si>
  <si>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</si>
  <si>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</si>
  <si>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</si>
  <si>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</si>
  <si>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</si>
  <si>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</si>
  <si>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</si>
  <si>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</si>
  <si>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</si>
  <si>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</si>
  <si>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</si>
  <si>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</si>
  <si>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</si>
  <si>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</si>
  <si>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</si>
  <si>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</si>
  <si>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</si>
  <si>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</si>
  <si>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</si>
  <si>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</si>
  <si>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</si>
  <si>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</si>
  <si>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</si>
  <si>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</si>
  <si>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</si>
  <si>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</si>
  <si>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</si>
  <si>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</si>
  <si>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</si>
  <si>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</si>
  <si>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</si>
  <si>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</si>
  <si>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</si>
  <si>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</si>
  <si>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</si>
  <si>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</si>
  <si>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</si>
  <si>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</si>
  <si>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</si>
  <si>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</si>
  <si>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</si>
  <si>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</si>
  <si>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</si>
  <si>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</si>
  <si>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</si>
  <si>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</si>
  <si>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</si>
  <si>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</si>
  <si>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</si>
  <si>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</si>
  <si>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</si>
  <si>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</si>
  <si>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</si>
  <si>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</si>
  <si>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</si>
  <si>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</si>
  <si>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</si>
  <si>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</si>
  <si>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</si>
  <si>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</si>
  <si>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</si>
  <si>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</si>
  <si>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</si>
  <si>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</si>
  <si>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</si>
  <si>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</si>
  <si>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</si>
  <si>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</si>
  <si>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</si>
  <si>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</si>
  <si>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</si>
  <si>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</si>
  <si>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</si>
  <si>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</si>
  <si>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</si>
  <si>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</si>
  <si>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</si>
  <si>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</si>
  <si>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</si>
  <si>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</si>
  <si>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</si>
  <si>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</si>
  <si>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</si>
  <si>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</si>
  <si>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</si>
  <si>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</si>
  <si>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</si>
  <si>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</si>
  <si>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</si>
  <si>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</si>
  <si>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</si>
  <si>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</si>
  <si>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</si>
  <si>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</si>
  <si>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</si>
  <si>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</si>
  <si>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</si>
  <si>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</si>
  <si>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</si>
  <si>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</si>
  <si>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</si>
  <si>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</si>
  <si>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</si>
  <si>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</si>
  <si>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</si>
  <si>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</si>
  <si>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</si>
  <si>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</si>
  <si>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</si>
  <si>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</si>
  <si>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</si>
  <si>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</si>
  <si>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</si>
  <si>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</si>
  <si>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</si>
  <si>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</si>
  <si>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</si>
  <si>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</si>
  <si>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</si>
  <si>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</si>
  <si>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</si>
  <si>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</si>
  <si>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</si>
  <si>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</si>
  <si>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</si>
  <si>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</si>
  <si>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</si>
  <si>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</si>
  <si>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</si>
  <si>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</si>
  <si>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</si>
  <si>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</si>
  <si>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</si>
  <si>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</si>
  <si>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</si>
  <si>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</si>
  <si>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</si>
  <si>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</si>
  <si>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</si>
  <si>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</si>
  <si>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</si>
  <si>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</si>
  <si>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</si>
  <si>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</si>
  <si>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</si>
  <si>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</si>
  <si>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</si>
  <si>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</si>
  <si>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</si>
  <si>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</si>
  <si>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</si>
  <si>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</si>
  <si>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</si>
  <si>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</si>
  <si>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</si>
  <si>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</si>
  <si>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</si>
  <si>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</si>
  <si>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</si>
  <si>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</si>
  <si>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</si>
  <si>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</si>
  <si>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</si>
  <si>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</si>
  <si>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</si>
  <si>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</si>
  <si>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</si>
  <si>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</si>
  <si>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</si>
  <si>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</si>
  <si>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</si>
  <si>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</si>
  <si>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</si>
  <si>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</si>
  <si>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</si>
  <si>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</si>
  <si>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</si>
  <si>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</si>
  <si>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</si>
  <si>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</si>
  <si>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</si>
  <si>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</si>
  <si>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</si>
  <si>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</si>
  <si>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</si>
  <si>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</si>
  <si>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</si>
  <si>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</si>
  <si>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</si>
  <si>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</si>
  <si>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</si>
  <si>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</si>
  <si>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</si>
  <si>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</si>
  <si>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</si>
  <si>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</si>
  <si>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</si>
  <si>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</si>
  <si>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</si>
  <si>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</si>
  <si>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</si>
  <si>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</si>
  <si>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</si>
  <si>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</si>
  <si>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</si>
  <si>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</si>
  <si>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</si>
  <si>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</si>
  <si>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</si>
  <si>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</si>
  <si>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</si>
  <si>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</si>
  <si>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</si>
  <si>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</si>
  <si>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</si>
  <si>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</si>
  <si>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</si>
  <si>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</si>
  <si>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</si>
  <si>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</si>
  <si>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</si>
  <si>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</si>
  <si>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</si>
  <si>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</si>
  <si>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</si>
  <si>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</si>
  <si>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</si>
  <si>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</si>
  <si>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</si>
  <si>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</si>
  <si>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</si>
  <si>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</si>
  <si>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</si>
  <si>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</si>
  <si>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</si>
  <si>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</si>
  <si>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</si>
  <si>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</si>
  <si>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</si>
  <si>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</si>
  <si>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</si>
  <si>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</si>
  <si>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</si>
  <si>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</si>
  <si>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</si>
  <si>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</si>
  <si>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</si>
  <si>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</si>
  <si>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</si>
  <si>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</si>
  <si>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</si>
  <si>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</si>
  <si>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</si>
  <si>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</si>
  <si>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</si>
  <si>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</si>
  <si>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</si>
  <si>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</si>
  <si>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</si>
  <si>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</si>
  <si>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</si>
  <si>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</si>
  <si>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</si>
  <si>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</si>
  <si>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</si>
  <si>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</si>
  <si>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</si>
  <si>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</si>
  <si>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</si>
  <si>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</si>
  <si>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</si>
  <si>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</si>
  <si>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</si>
  <si>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</si>
  <si>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</si>
  <si>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</si>
  <si>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</si>
  <si>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</si>
  <si>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</si>
  <si>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</si>
  <si>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</si>
  <si>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</si>
  <si>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</si>
  <si>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</si>
  <si>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</si>
  <si>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</si>
  <si>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</si>
  <si>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</si>
  <si>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</si>
  <si>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</si>
  <si>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</si>
  <si>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</si>
  <si>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</si>
  <si>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</si>
  <si>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</si>
  <si>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</si>
  <si>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</si>
  <si>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</si>
  <si>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</si>
  <si>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</si>
  <si>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</si>
  <si>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</si>
  <si>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</si>
  <si>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</si>
  <si>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</si>
  <si>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</si>
  <si>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</si>
  <si>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</si>
  <si>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</si>
  <si>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</si>
  <si>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</si>
  <si>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</si>
  <si>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</si>
  <si>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</si>
  <si>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</si>
  <si>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</si>
  <si>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</si>
  <si>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</si>
  <si>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</si>
  <si>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</si>
  <si>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</si>
  <si>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</si>
  <si>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</si>
  <si>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</si>
  <si>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</si>
  <si>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</si>
  <si>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</si>
  <si>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</si>
  <si>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</si>
  <si>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</si>
  <si>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</si>
  <si>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</si>
  <si>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</si>
  <si>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</si>
  <si>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</si>
  <si>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</si>
  <si>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</si>
  <si>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</si>
  <si>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</si>
  <si>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</si>
  <si>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</si>
  <si>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</si>
  <si>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</si>
  <si>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</si>
  <si>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</si>
  <si>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</si>
  <si>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</si>
  <si>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</si>
  <si>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</si>
  <si>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</si>
  <si>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</si>
  <si>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</si>
  <si>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</si>
  <si>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</si>
  <si>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</si>
  <si>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</si>
  <si>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</si>
  <si>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</si>
  <si>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</si>
  <si>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</si>
  <si>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</si>
  <si>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</si>
  <si>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</si>
  <si>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</si>
  <si>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</si>
  <si>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</si>
  <si>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</si>
  <si>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</si>
  <si>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</si>
  <si>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</si>
  <si>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</si>
  <si>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</si>
  <si>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</si>
  <si>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</si>
  <si>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</si>
  <si>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</si>
  <si>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</si>
  <si>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</si>
  <si>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</si>
  <si>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</si>
  <si>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</si>
  <si>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</si>
  <si>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</si>
  <si>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</si>
  <si>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</si>
  <si>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</si>
  <si>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</si>
  <si>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</si>
  <si>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</si>
  <si>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</si>
  <si>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</si>
  <si>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</si>
  <si>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</si>
  <si>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</si>
  <si>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</si>
  <si>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</si>
  <si>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</si>
  <si>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</si>
  <si>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</si>
  <si>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</si>
  <si>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</si>
  <si>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</si>
  <si>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</si>
  <si>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</si>
  <si>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</si>
  <si>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</si>
  <si>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</si>
  <si>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</si>
  <si>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</si>
  <si>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</si>
  <si>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</si>
  <si>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</si>
  <si>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</si>
  <si>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</si>
  <si>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</si>
  <si>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</si>
  <si>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</si>
  <si>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</si>
  <si>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</si>
  <si>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</si>
  <si>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</si>
  <si>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</si>
  <si>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</si>
  <si>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</si>
  <si>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</si>
  <si>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</si>
  <si>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</si>
  <si>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</si>
  <si>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</si>
  <si>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</si>
  <si>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</si>
  <si>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</si>
  <si>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</si>
  <si>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</si>
  <si>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</si>
  <si>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</si>
  <si>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</si>
  <si>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</si>
  <si>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</si>
  <si>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</si>
  <si>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</si>
  <si>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</si>
  <si>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</si>
  <si>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</si>
  <si>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</si>
  <si>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</si>
  <si>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</si>
  <si>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</si>
  <si>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</si>
  <si>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</si>
  <si>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</si>
  <si>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</si>
  <si>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</si>
  <si>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</si>
  <si>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</si>
  <si>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</si>
  <si>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</si>
  <si>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</si>
  <si>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</si>
  <si>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</si>
  <si>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</si>
  <si>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</si>
  <si>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</si>
  <si>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</si>
  <si>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</si>
  <si>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</si>
  <si>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</si>
  <si>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</si>
  <si>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</si>
  <si>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</si>
  <si>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</si>
  <si>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</si>
  <si>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</si>
  <si>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</si>
  <si>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</si>
  <si>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</si>
  <si>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</si>
  <si>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</si>
  <si>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</si>
  <si>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</si>
  <si>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</si>
  <si>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</si>
  <si>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</si>
  <si>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</si>
  <si>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</si>
  <si>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</si>
  <si>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</si>
  <si>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</si>
  <si>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</si>
  <si>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</si>
  <si>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</si>
  <si>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</si>
  <si>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</si>
  <si>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</si>
  <si>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</si>
  <si>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</si>
  <si>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</si>
  <si>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</si>
  <si>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</si>
  <si>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</si>
  <si>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</si>
  <si>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</si>
  <si>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</si>
  <si>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</si>
  <si>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</si>
  <si>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</si>
  <si>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</si>
  <si>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</si>
  <si>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</si>
  <si>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</si>
  <si>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</si>
  <si>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</si>
  <si>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</si>
  <si>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</si>
  <si>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</si>
  <si>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</si>
  <si>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</si>
  <si>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</si>
  <si>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</si>
  <si>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</si>
  <si>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</si>
  <si>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</si>
  <si>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</si>
  <si>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</si>
  <si>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</si>
  <si>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</si>
  <si>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</si>
  <si>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</si>
  <si>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</si>
  <si>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</si>
  <si>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</si>
  <si>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</si>
  <si>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</si>
  <si>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</si>
  <si>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</si>
  <si>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</si>
  <si>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</si>
  <si>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</si>
  <si>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</si>
  <si>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</si>
  <si>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</si>
  <si>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</si>
  <si>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</si>
  <si>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</si>
  <si>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</si>
  <si>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</si>
  <si>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</si>
  <si>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</si>
  <si>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</si>
  <si>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</si>
  <si>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</si>
  <si>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</si>
  <si>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</si>
  <si>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</si>
  <si>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</si>
  <si>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</si>
  <si>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</si>
  <si>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</si>
  <si>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</si>
  <si>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</si>
  <si>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</si>
  <si>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</si>
  <si>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</si>
  <si>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</si>
  <si>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</si>
  <si>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</si>
  <si>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</si>
  <si>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</si>
  <si>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</si>
  <si>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</si>
  <si>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</si>
  <si>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</si>
  <si>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</si>
  <si>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</si>
  <si>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</si>
  <si>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</si>
  <si>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</si>
  <si>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</si>
  <si>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</si>
  <si>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</si>
  <si>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</si>
  <si>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</si>
  <si>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</si>
  <si>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</si>
  <si>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</si>
  <si>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</si>
  <si>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</si>
  <si>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</si>
  <si>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</si>
  <si>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</si>
  <si>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</si>
  <si>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</si>
  <si>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</si>
  <si>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</si>
  <si>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</si>
  <si>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</si>
  <si>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</si>
  <si>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</si>
  <si>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</si>
  <si>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</si>
  <si>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</si>
  <si>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</si>
  <si>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</si>
  <si>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</si>
  <si>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</si>
  <si>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</si>
  <si>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</si>
  <si>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</si>
  <si>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</si>
  <si>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</si>
  <si>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</si>
  <si>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</si>
  <si>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</si>
  <si>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</si>
  <si>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</si>
  <si>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</si>
  <si>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</si>
  <si>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</si>
  <si>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</si>
  <si>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</si>
  <si>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</si>
  <si>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</si>
  <si>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</si>
  <si>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</si>
  <si>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</si>
  <si>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</si>
  <si>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</si>
  <si>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</si>
  <si>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</si>
  <si>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</si>
  <si>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</si>
  <si>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</si>
  <si>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</si>
  <si>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</si>
  <si>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</si>
  <si>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</si>
  <si>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</si>
  <si>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</si>
  <si>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</si>
  <si>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</si>
  <si>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</si>
  <si>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</si>
  <si>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</si>
  <si>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</si>
  <si>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</si>
  <si>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</si>
  <si>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</si>
  <si>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</si>
  <si>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</si>
  <si>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</si>
  <si>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</si>
  <si>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</si>
  <si>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</si>
  <si>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</si>
  <si>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</si>
  <si>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</si>
  <si>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</si>
  <si>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</si>
  <si>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</si>
  <si>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</si>
  <si>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</si>
  <si>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</si>
  <si>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</si>
  <si>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</si>
  <si>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</si>
  <si>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</si>
  <si>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</si>
  <si>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</si>
  <si>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</si>
  <si>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</si>
  <si>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</si>
  <si>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</si>
  <si>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</si>
  <si>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</si>
  <si>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</si>
  <si>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</si>
  <si>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</si>
  <si>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</si>
  <si>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</si>
  <si>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</si>
  <si>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</si>
  <si>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</si>
  <si>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</si>
  <si>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</si>
  <si>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</si>
  <si>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</si>
  <si>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</si>
  <si>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</si>
  <si>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</si>
  <si>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</si>
  <si>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</si>
  <si>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</si>
  <si>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</si>
  <si>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</si>
  <si>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</si>
  <si>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</si>
  <si>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</si>
  <si>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</si>
  <si>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</si>
  <si>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</si>
  <si>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</si>
  <si>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</si>
  <si>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</si>
  <si>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</si>
  <si>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</si>
  <si>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</si>
  <si>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</si>
  <si>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</si>
  <si>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</si>
  <si>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</si>
  <si>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</si>
  <si>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</si>
  <si>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</si>
  <si>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</si>
  <si>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</si>
  <si>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</si>
  <si>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</si>
  <si>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</si>
  <si>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</si>
  <si>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</si>
  <si>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</si>
  <si>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</si>
  <si>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</si>
  <si>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</si>
  <si>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</si>
  <si>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</si>
  <si>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</si>
  <si>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</si>
  <si>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</si>
  <si>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</si>
  <si>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</si>
  <si>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</si>
  <si>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</si>
  <si>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</si>
  <si>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</si>
  <si>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</si>
  <si>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</si>
  <si>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</si>
  <si>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</si>
  <si>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</si>
  <si>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</si>
  <si>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</si>
  <si>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</si>
  <si>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</si>
  <si>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</si>
  <si>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</si>
  <si>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</si>
  <si>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</si>
  <si>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</si>
  <si>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</si>
  <si>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</si>
  <si>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</si>
  <si>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</si>
  <si>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</si>
  <si>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</si>
  <si>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</si>
  <si>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</si>
  <si>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</si>
  <si>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</si>
  <si>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</si>
  <si>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</si>
  <si>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</si>
  <si>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</si>
  <si>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</si>
  <si>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</si>
  <si>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</si>
  <si>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</si>
  <si>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</si>
  <si>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</si>
  <si>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</si>
  <si>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</si>
  <si>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</si>
  <si>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</si>
  <si>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</si>
  <si>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</si>
  <si>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</si>
  <si>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</si>
  <si>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</si>
  <si>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</si>
  <si>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</si>
  <si>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</si>
  <si>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</si>
  <si>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</si>
  <si>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</si>
  <si>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</si>
  <si>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</si>
  <si>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</si>
  <si>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</si>
  <si>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</si>
  <si>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</si>
  <si>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</si>
  <si>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</si>
  <si>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</si>
  <si>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</si>
  <si>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</si>
  <si>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</si>
  <si>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</si>
  <si>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</si>
  <si>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</si>
  <si>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</si>
  <si>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</si>
  <si>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</si>
  <si>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</si>
  <si>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</si>
  <si>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</si>
  <si>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</si>
  <si>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</si>
  <si>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</si>
  <si>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</si>
  <si>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</si>
  <si>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</si>
  <si>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</si>
  <si>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</si>
  <si>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</si>
  <si>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</si>
  <si>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</si>
  <si>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</si>
  <si>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</si>
  <si>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</si>
  <si>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</si>
  <si>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</si>
  <si>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</si>
  <si>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</si>
  <si>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</si>
  <si>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</si>
  <si>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</si>
  <si>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</si>
  <si>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</si>
  <si>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</si>
  <si>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</si>
  <si>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</si>
  <si>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</si>
  <si>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</si>
  <si>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</si>
  <si>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</si>
  <si>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</si>
  <si>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</si>
  <si>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</si>
  <si>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</si>
  <si>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</si>
  <si>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</si>
  <si>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</si>
  <si>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</si>
  <si>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</si>
  <si>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</si>
  <si>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</si>
  <si>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</si>
  <si>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</si>
  <si>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</si>
  <si>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</si>
  <si>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</si>
  <si>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</si>
  <si>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</si>
  <si>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</si>
  <si>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</si>
  <si>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</si>
  <si>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</si>
  <si>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</si>
  <si>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</si>
  <si>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</si>
  <si>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</si>
  <si>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</si>
  <si>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</si>
  <si>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</si>
  <si>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</si>
  <si>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</si>
  <si>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</si>
  <si>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</si>
  <si>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</si>
  <si>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</si>
  <si>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</si>
  <si>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</si>
  <si>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</si>
  <si>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</si>
  <si>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</si>
  <si>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</si>
  <si>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</si>
  <si>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</si>
  <si>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</si>
  <si>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</si>
  <si>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</si>
  <si>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</si>
  <si>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</si>
  <si>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</si>
  <si>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</si>
  <si>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</si>
  <si>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</si>
  <si>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</si>
  <si>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</si>
  <si>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</si>
  <si>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</si>
  <si>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</si>
  <si>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</si>
  <si>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</si>
  <si>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</si>
  <si>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</si>
  <si>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</si>
  <si>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</si>
  <si>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</si>
  <si>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</si>
  <si>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</si>
  <si>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</si>
  <si>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</si>
  <si>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</si>
  <si>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</si>
  <si>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</si>
  <si>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</si>
  <si>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</si>
  <si>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</si>
  <si>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</si>
  <si>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</si>
  <si>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</si>
  <si>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</si>
  <si>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</si>
  <si>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</si>
  <si>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</si>
  <si>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</si>
  <si>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</si>
  <si>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</si>
  <si>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</si>
  <si>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</si>
  <si>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</si>
  <si>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</si>
  <si>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</si>
  <si>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</si>
  <si>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</si>
  <si>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</si>
  <si>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</si>
  <si>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</si>
  <si>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</si>
  <si>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</si>
  <si>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</si>
  <si>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</si>
  <si>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</si>
  <si>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</si>
  <si>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</si>
  <si>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</si>
  <si>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</si>
  <si>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</si>
  <si>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</si>
  <si>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</si>
  <si>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</si>
  <si>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</si>
  <si>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</si>
  <si>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</si>
  <si>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</si>
  <si>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</si>
  <si>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</si>
  <si>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</si>
  <si>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</si>
  <si>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</si>
  <si>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</si>
  <si>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</si>
  <si>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</si>
  <si>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</si>
  <si>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</si>
  <si>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</si>
  <si>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</si>
  <si>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</si>
  <si>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</si>
  <si>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</si>
  <si>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</si>
  <si>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</si>
  <si>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</si>
  <si>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</si>
  <si>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</si>
  <si>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</si>
  <si>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</si>
  <si>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</si>
  <si>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</si>
  <si>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</si>
  <si>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</si>
  <si>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</si>
  <si>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</si>
  <si>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</si>
  <si>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</si>
  <si>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</si>
  <si>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</si>
  <si>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</si>
  <si>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</si>
  <si>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</si>
  <si>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</si>
  <si>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</si>
  <si>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</si>
  <si>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</si>
  <si>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</si>
  <si>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</si>
  <si>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</si>
  <si>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</si>
  <si>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</si>
  <si>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</si>
  <si>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</si>
  <si>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</si>
  <si>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</si>
  <si>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</si>
  <si>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</si>
  <si>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</si>
  <si>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</si>
  <si>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</si>
  <si>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</si>
  <si>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</si>
  <si>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</si>
  <si>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</si>
  <si>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</si>
  <si>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</si>
  <si>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</si>
  <si>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</si>
  <si>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</si>
  <si>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</si>
  <si>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</si>
  <si>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</si>
  <si>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</si>
  <si>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</si>
  <si>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</si>
  <si>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</si>
  <si>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</si>
  <si>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</si>
  <si>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</si>
  <si>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</si>
  <si>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</si>
  <si>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</si>
  <si>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</si>
  <si>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</si>
  <si>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</si>
  <si>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</si>
  <si>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</si>
  <si>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</si>
  <si>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</si>
  <si>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</si>
  <si>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</si>
  <si>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</si>
  <si>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</si>
  <si>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</si>
  <si>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</si>
  <si>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</si>
  <si>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</si>
  <si>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</si>
  <si>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</si>
  <si>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</si>
  <si>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</si>
  <si>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</si>
  <si>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</si>
  <si>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</si>
  <si>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</si>
  <si>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</si>
  <si>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</si>
  <si>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</si>
  <si>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</si>
  <si>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</si>
  <si>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</si>
  <si>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</si>
  <si>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</si>
  <si>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</si>
  <si>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</si>
  <si>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</si>
  <si>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</si>
  <si>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</si>
  <si>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</si>
  <si>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</si>
  <si>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</si>
  <si>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</si>
  <si>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</si>
  <si>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</si>
  <si>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</si>
  <si>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</si>
  <si>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</si>
  <si>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</si>
  <si>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</si>
  <si>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</si>
  <si>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</si>
  <si>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</si>
  <si>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</si>
  <si>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</si>
  <si>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</si>
  <si>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</si>
  <si>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</si>
  <si>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</si>
  <si>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</si>
  <si>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</si>
  <si>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</si>
  <si>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</si>
  <si>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</si>
  <si>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</si>
  <si>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</si>
  <si>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</si>
  <si>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</si>
  <si>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</si>
  <si>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</si>
  <si>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</si>
  <si>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</si>
  <si>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</si>
  <si>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</si>
  <si>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</si>
  <si>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</si>
  <si>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</si>
  <si>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</si>
  <si>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</si>
  <si>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</si>
  <si>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</si>
  <si>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</si>
  <si>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</si>
  <si>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</si>
  <si>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</si>
  <si>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</si>
  <si>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</si>
  <si>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</si>
  <si>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</si>
  <si>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</si>
  <si>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</si>
  <si>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</si>
  <si>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</si>
  <si>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</si>
  <si>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</si>
  <si>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</si>
  <si>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</si>
  <si>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</si>
  <si>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</si>
  <si>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</si>
  <si>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</si>
  <si>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</si>
  <si>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</si>
  <si>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</si>
  <si>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</si>
  <si>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</si>
  <si>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</si>
  <si>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</si>
  <si>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</si>
  <si>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</si>
  <si>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</si>
  <si>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</si>
  <si>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</si>
  <si>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</si>
  <si>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</si>
  <si>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</si>
  <si>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</si>
  <si>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</si>
  <si>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</si>
  <si>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</si>
  <si>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</si>
  <si>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</si>
  <si>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</si>
  <si>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</si>
  <si>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</si>
  <si>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</si>
  <si>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</si>
  <si>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</si>
  <si>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</si>
  <si>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</si>
  <si>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</si>
  <si>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</si>
  <si>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</si>
  <si>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</si>
  <si>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</si>
  <si>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</si>
  <si>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</si>
  <si>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</si>
  <si>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</si>
  <si>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</si>
  <si>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</si>
  <si>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</si>
  <si>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</si>
  <si>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</si>
  <si>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</si>
  <si>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</si>
  <si>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</si>
  <si>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</si>
  <si>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</si>
  <si>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</si>
  <si>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</si>
  <si>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</si>
  <si>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</si>
  <si>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</si>
  <si>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</si>
  <si>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</si>
  <si>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</si>
  <si>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</si>
  <si>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</si>
  <si>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</si>
  <si>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</si>
  <si>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</si>
  <si>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</si>
  <si>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</si>
  <si>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</si>
  <si>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</si>
  <si>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</si>
  <si>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</si>
  <si>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</si>
  <si>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</si>
  <si>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</si>
  <si>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</si>
  <si>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</si>
  <si>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</si>
  <si>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</si>
  <si>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</si>
  <si>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</si>
  <si>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</si>
  <si>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</si>
  <si>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</si>
  <si>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</si>
  <si>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</si>
  <si>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</si>
  <si>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</si>
  <si>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</si>
  <si>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</si>
  <si>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</si>
  <si>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</si>
  <si>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</si>
  <si>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</si>
  <si>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</si>
  <si>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</si>
  <si>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</si>
  <si>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</si>
  <si>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</si>
  <si>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</si>
  <si>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</si>
  <si>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</si>
  <si>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</si>
  <si>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</si>
  <si>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</si>
  <si>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</si>
  <si>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</si>
  <si>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</si>
  <si>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</si>
  <si>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</si>
  <si>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</si>
  <si>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</si>
  <si>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</si>
  <si>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</si>
  <si>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</si>
  <si>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</si>
  <si>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</si>
  <si>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</si>
  <si>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</si>
  <si>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</si>
  <si>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</si>
  <si>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</si>
  <si>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</si>
  <si>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</si>
  <si>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</si>
  <si>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</si>
  <si>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</si>
  <si>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</si>
  <si>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</si>
  <si>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</si>
  <si>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</si>
  <si>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</si>
  <si>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</si>
  <si>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</si>
  <si>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</si>
  <si>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</si>
  <si>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</si>
  <si>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</si>
  <si>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</si>
  <si>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</si>
  <si>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</si>
  <si>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</si>
  <si>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</si>
  <si>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</si>
  <si>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</si>
  <si>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</si>
  <si>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</si>
  <si>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</si>
  <si>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</si>
  <si>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</si>
  <si>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</si>
  <si>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</si>
  <si>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</si>
  <si>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</si>
  <si>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</si>
  <si>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</si>
  <si>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</si>
  <si>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</si>
  <si>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</si>
  <si>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</si>
  <si>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</si>
  <si>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</si>
  <si>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</si>
  <si>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</si>
  <si>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</si>
  <si>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</si>
  <si>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</si>
  <si>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</si>
  <si>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</si>
  <si>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</si>
  <si>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</si>
  <si>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</si>
  <si>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</si>
  <si>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</si>
  <si>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</si>
  <si>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</si>
  <si>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</si>
  <si>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</si>
  <si>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</si>
  <si>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</si>
  <si>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</si>
  <si>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</si>
  <si>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</si>
  <si>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</si>
  <si>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</si>
  <si>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</si>
  <si>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</si>
  <si>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</si>
  <si>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</si>
  <si>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</si>
  <si>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</si>
  <si>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</si>
  <si>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</si>
  <si>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</si>
  <si>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</si>
  <si>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</si>
  <si>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</si>
  <si>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</si>
  <si>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</si>
  <si>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</si>
  <si>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</si>
  <si>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</si>
  <si>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</si>
  <si>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</si>
  <si>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</si>
  <si>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</si>
  <si>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</si>
  <si>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</si>
  <si>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</si>
  <si>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</si>
  <si>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</si>
  <si>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</si>
  <si>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</si>
  <si>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</si>
  <si>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</si>
  <si>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</si>
  <si>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</si>
  <si>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</si>
  <si>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</si>
  <si>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</si>
  <si>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</si>
  <si>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</si>
  <si>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</si>
  <si>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</si>
  <si>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</si>
  <si>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</si>
  <si>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</si>
  <si>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</si>
  <si>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</si>
  <si>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</si>
  <si>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</si>
  <si>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</si>
  <si>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</si>
  <si>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</si>
  <si>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</si>
  <si>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</si>
  <si>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</si>
  <si>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</si>
  <si>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</si>
  <si>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</si>
  <si>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</si>
  <si>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</si>
  <si>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</si>
  <si>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</si>
  <si>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</si>
  <si>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</si>
  <si>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</si>
  <si>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</si>
  <si>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</si>
  <si>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</si>
  <si>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</si>
  <si>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</si>
  <si>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</si>
  <si>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</si>
  <si>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</si>
  <si>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</si>
  <si>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</si>
  <si>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</si>
  <si>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</si>
  <si>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</si>
  <si>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</si>
  <si>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</si>
  <si>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</si>
  <si>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</si>
  <si>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</si>
  <si>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</si>
  <si>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</si>
  <si>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</si>
  <si>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</si>
  <si>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</si>
  <si>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</si>
  <si>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</si>
  <si>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</si>
  <si>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</si>
  <si>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</si>
  <si>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</si>
  <si>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</si>
  <si>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</si>
  <si>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</si>
  <si>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</si>
  <si>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</si>
  <si>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</si>
  <si>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</si>
  <si>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</si>
  <si>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</si>
  <si>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</si>
  <si>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</si>
  <si>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</si>
  <si>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</si>
  <si>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</si>
  <si>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</si>
  <si>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</si>
  <si>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</si>
  <si>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</si>
  <si>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</si>
  <si>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</si>
  <si>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</si>
  <si>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</si>
  <si>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</si>
  <si>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</si>
  <si>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</si>
  <si>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</si>
  <si>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</si>
  <si>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</si>
  <si>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</si>
  <si>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</si>
  <si>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</si>
  <si>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</si>
  <si>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</si>
  <si>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</si>
  <si>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</si>
  <si>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</si>
  <si>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</si>
  <si>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</si>
  <si>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</si>
  <si>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</si>
  <si>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</si>
  <si>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</si>
  <si>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</si>
  <si>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</si>
  <si>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</si>
  <si>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</si>
  <si>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</si>
  <si>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</si>
  <si>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</si>
  <si>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</si>
  <si>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</si>
  <si>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</si>
  <si>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</si>
  <si>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</si>
  <si>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</si>
  <si>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</si>
  <si>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</si>
  <si>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</si>
  <si>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</si>
  <si>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</si>
  <si>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</si>
  <si>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</si>
  <si>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</si>
  <si>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</si>
  <si>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</si>
  <si>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</si>
  <si>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</si>
  <si>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</si>
  <si>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</si>
  <si>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</si>
  <si>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</si>
  <si>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</si>
  <si>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</si>
  <si>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</si>
  <si>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</si>
  <si>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</si>
  <si>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</si>
  <si>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</si>
  <si>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</si>
  <si>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</si>
  <si>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</si>
  <si>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</si>
  <si>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</si>
  <si>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</si>
  <si>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</si>
  <si>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</si>
  <si>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</si>
  <si>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</si>
  <si>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</si>
  <si>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</si>
  <si>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</si>
  <si>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</si>
  <si>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</si>
  <si>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</si>
  <si>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</si>
  <si>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</si>
  <si>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</si>
  <si>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</si>
  <si>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</si>
  <si>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</si>
  <si>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</si>
  <si>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</si>
  <si>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</si>
  <si>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</si>
  <si>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</si>
  <si>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</si>
  <si>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</si>
  <si>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</si>
  <si>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</si>
  <si>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</si>
  <si>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</si>
  <si>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</si>
  <si>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</si>
  <si>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</si>
  <si>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</si>
  <si>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</si>
  <si>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</si>
  <si>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</si>
  <si>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</si>
  <si>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</si>
  <si>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</si>
  <si>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</si>
  <si>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</si>
  <si>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</si>
  <si>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</si>
  <si>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</si>
  <si>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</si>
  <si>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</si>
  <si>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</si>
  <si>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</si>
  <si>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</si>
  <si>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</si>
  <si>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</si>
  <si>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</si>
  <si>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</si>
  <si>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</si>
  <si>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</si>
  <si>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</si>
  <si>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</si>
  <si>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</si>
  <si>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</si>
  <si>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</si>
  <si>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</si>
  <si>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</si>
  <si>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</si>
  <si>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</si>
  <si>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</si>
  <si>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</si>
  <si>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</si>
  <si>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</si>
  <si>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</si>
  <si>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</si>
  <si>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</si>
  <si>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</si>
  <si>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</si>
  <si>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</si>
  <si>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</si>
  <si>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</si>
  <si>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</si>
  <si>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</si>
  <si>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</si>
  <si>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</si>
  <si>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</si>
  <si>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</si>
  <si>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</si>
  <si>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</si>
  <si>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</si>
  <si>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</si>
  <si>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</si>
  <si>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</si>
  <si>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</si>
  <si>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</si>
  <si>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</si>
  <si>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</si>
  <si>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</si>
  <si>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</si>
  <si>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</si>
  <si>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</si>
  <si>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</si>
  <si>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</si>
  <si>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</si>
  <si>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</si>
  <si>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</si>
  <si>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</si>
  <si>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</si>
  <si>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</si>
  <si>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</si>
  <si>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</si>
  <si>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</si>
  <si>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</si>
  <si>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</si>
  <si>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</si>
  <si>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</si>
  <si>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</si>
  <si>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</si>
  <si>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</si>
  <si>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</si>
  <si>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</si>
  <si>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</si>
  <si>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</si>
  <si>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</si>
  <si>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</si>
  <si>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</si>
  <si>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</si>
  <si>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</si>
  <si>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</si>
  <si>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</si>
  <si>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</si>
  <si>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</si>
  <si>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</si>
  <si>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</si>
  <si>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</si>
  <si>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</si>
  <si>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</si>
  <si>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</si>
  <si>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</si>
  <si>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</si>
  <si>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</si>
  <si>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</si>
  <si>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</si>
  <si>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</si>
  <si>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</si>
  <si>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</si>
  <si>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</si>
  <si>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</si>
  <si>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</si>
  <si>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</si>
  <si>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</si>
  <si>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</si>
  <si>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</si>
  <si>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</si>
  <si>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</si>
  <si>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</si>
  <si>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</si>
  <si>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</si>
  <si>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</si>
  <si>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</si>
  <si>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</si>
  <si>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</si>
  <si>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</si>
  <si>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</si>
  <si>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</si>
  <si>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</si>
  <si>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</si>
  <si>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</si>
  <si>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</si>
  <si>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</si>
  <si>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</si>
  <si>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</si>
  <si>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</si>
  <si>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</si>
  <si>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</si>
  <si>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</si>
  <si>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</si>
  <si>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</si>
  <si>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</si>
  <si>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</si>
  <si>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</si>
  <si>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</si>
  <si>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</si>
  <si>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</si>
  <si>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</si>
  <si>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</si>
  <si>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</si>
  <si>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</si>
  <si>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</si>
  <si>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</si>
  <si>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</si>
  <si>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</si>
  <si>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</si>
  <si>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</si>
  <si>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</si>
  <si>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</si>
  <si>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</si>
  <si>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</si>
  <si>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</si>
  <si>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</si>
  <si>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</si>
  <si>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</si>
  <si>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</si>
  <si>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</si>
  <si>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</si>
  <si>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</si>
  <si>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</si>
  <si>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</si>
  <si>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</si>
  <si>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</si>
  <si>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</si>
  <si>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</si>
  <si>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</si>
  <si>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</si>
  <si>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</si>
  <si>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</si>
  <si>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</si>
  <si>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</si>
  <si>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</si>
  <si>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</si>
  <si>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</si>
  <si>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</si>
  <si>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</si>
  <si>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</si>
  <si>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</si>
  <si>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</si>
  <si>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</si>
  <si>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</si>
  <si>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</si>
  <si>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</si>
  <si>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</si>
  <si>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</si>
  <si>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</si>
  <si>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</si>
  <si>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</si>
  <si>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</si>
  <si>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</si>
  <si>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</si>
  <si>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</si>
  <si>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</si>
  <si>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</si>
  <si>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</si>
  <si>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</si>
  <si>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</si>
  <si>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</si>
  <si>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</si>
  <si>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</si>
  <si>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</si>
  <si>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</si>
  <si>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</si>
  <si>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</si>
  <si>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</si>
  <si>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</si>
  <si>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</si>
  <si>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</si>
  <si>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</si>
  <si>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</si>
  <si>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</si>
  <si>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</si>
  <si>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</si>
  <si>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</si>
  <si>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</si>
  <si>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</si>
  <si>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</si>
  <si>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</si>
  <si>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</si>
  <si>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</si>
  <si>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</si>
  <si>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</si>
  <si>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</si>
  <si>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</si>
  <si>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</si>
  <si>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</si>
  <si>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</si>
  <si>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</si>
  <si>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</si>
  <si>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</si>
  <si>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</si>
  <si>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</si>
  <si>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</si>
  <si>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</si>
  <si>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</si>
  <si>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</si>
  <si>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</si>
  <si>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</si>
  <si>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</si>
  <si>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</si>
  <si>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</si>
  <si>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</si>
  <si>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</si>
  <si>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</si>
  <si>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</si>
  <si>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</si>
  <si>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</si>
  <si>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</si>
  <si>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</si>
  <si>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</si>
  <si>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</si>
  <si>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</si>
  <si>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</si>
  <si>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</si>
  <si>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</si>
  <si>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</si>
  <si>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</si>
  <si>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</si>
  <si>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</si>
  <si>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</si>
  <si>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</si>
  <si>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</si>
  <si>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</si>
  <si>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</si>
  <si>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</si>
  <si>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</si>
  <si>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</si>
  <si>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</si>
  <si>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</si>
  <si>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</si>
  <si>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</si>
  <si>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</si>
  <si>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</si>
  <si>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</si>
  <si>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</si>
  <si>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</si>
  <si>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</si>
  <si>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</si>
  <si>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</si>
  <si>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</si>
  <si>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</si>
  <si>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</si>
  <si>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</si>
  <si>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</si>
  <si>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</si>
  <si>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</si>
  <si>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</si>
  <si>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</si>
  <si>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</si>
  <si>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</si>
  <si>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</si>
  <si>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</si>
  <si>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</si>
  <si>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</si>
  <si>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</si>
  <si>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</si>
  <si>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</si>
  <si>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</si>
  <si>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</si>
  <si>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</si>
  <si>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</si>
  <si>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</si>
  <si>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</si>
  <si>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</si>
  <si>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</si>
  <si>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</si>
  <si>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</si>
  <si>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</si>
  <si>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</si>
  <si>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</si>
  <si>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</si>
  <si>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</si>
  <si>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</si>
  <si>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</si>
  <si>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</si>
  <si>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</si>
  <si>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</si>
  <si>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</si>
  <si>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</si>
  <si>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</si>
  <si>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</si>
  <si>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</si>
  <si>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</si>
  <si>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</si>
  <si>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</si>
  <si>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</si>
  <si>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</si>
  <si>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</si>
  <si>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</si>
  <si>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</si>
  <si>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</si>
  <si>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</si>
  <si>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</si>
  <si>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</si>
  <si>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</si>
  <si>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</si>
  <si>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</si>
  <si>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</si>
  <si>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</si>
  <si>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</si>
  <si>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</si>
  <si>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</si>
  <si>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</si>
  <si>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</si>
  <si>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</si>
  <si>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</si>
  <si>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</si>
  <si>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</si>
  <si>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</si>
  <si>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</si>
  <si>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</si>
  <si>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</si>
  <si>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</si>
  <si>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</si>
  <si>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</si>
  <si>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</si>
  <si>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</si>
  <si>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</si>
  <si>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</si>
  <si>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</si>
  <si>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</si>
  <si>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</si>
  <si>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</si>
  <si>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</si>
  <si>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</si>
  <si>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</si>
  <si>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</si>
  <si>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</si>
  <si>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</si>
  <si>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</si>
  <si>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</si>
  <si>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</si>
  <si>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</si>
  <si>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</si>
  <si>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</si>
  <si>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</si>
  <si>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</si>
  <si>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</si>
  <si>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</si>
  <si>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</si>
  <si>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</si>
  <si>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</si>
  <si>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</si>
  <si>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</si>
  <si>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</si>
  <si>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</si>
  <si>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</si>
  <si>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</si>
  <si>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</si>
  <si>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</si>
  <si>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</si>
  <si>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</si>
  <si>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</si>
  <si>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</si>
  <si>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</si>
  <si>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</si>
  <si>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</si>
  <si>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</si>
  <si>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</si>
  <si>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</si>
  <si>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</si>
  <si>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</si>
  <si>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</si>
  <si>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</si>
  <si>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</si>
  <si>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</si>
  <si>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</si>
  <si>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</si>
  <si>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</si>
  <si>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</si>
  <si>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</si>
  <si>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</si>
  <si>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</si>
  <si>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</si>
  <si>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</si>
  <si>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</si>
  <si>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</si>
  <si>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</si>
  <si>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</si>
  <si>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</si>
  <si>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</si>
  <si>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</si>
  <si>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</si>
  <si>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</si>
  <si>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</si>
  <si>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</si>
  <si>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</si>
  <si>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</si>
  <si>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</si>
  <si>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</si>
  <si>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</si>
  <si>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</si>
  <si>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</si>
  <si>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</si>
  <si>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</si>
  <si>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</si>
  <si>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</si>
  <si>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</si>
  <si>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</si>
  <si>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</si>
  <si>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</si>
  <si>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</si>
  <si>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</si>
  <si>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</si>
  <si>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</si>
  <si>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</si>
  <si>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</si>
  <si>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</si>
  <si>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</si>
  <si>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</si>
  <si>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</si>
  <si>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</si>
  <si>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</si>
  <si>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</si>
  <si>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</si>
  <si>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</si>
  <si>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</si>
  <si>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</si>
  <si>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</si>
  <si>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</si>
  <si>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</si>
  <si>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</si>
  <si>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</si>
  <si>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</si>
  <si>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</si>
  <si>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</si>
  <si>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</si>
  <si>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</si>
  <si>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</si>
  <si>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</si>
  <si>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</si>
  <si>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</si>
  <si>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</si>
  <si>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</si>
  <si>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</si>
  <si>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</si>
  <si>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</si>
  <si>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</si>
  <si>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</si>
  <si>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</si>
  <si>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</si>
  <si>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</si>
  <si>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</si>
  <si>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</si>
  <si>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</si>
  <si>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</si>
  <si>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</si>
  <si>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</si>
  <si>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</si>
  <si>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</si>
  <si>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</si>
  <si>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</si>
  <si>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</si>
  <si>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</si>
  <si>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</si>
  <si>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</si>
  <si>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</si>
  <si>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</si>
  <si>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</si>
  <si>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</si>
  <si>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</si>
  <si>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</si>
  <si>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</si>
  <si>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</si>
  <si>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</si>
  <si>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</si>
  <si>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</si>
  <si>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</si>
  <si>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</si>
  <si>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</si>
  <si>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</si>
  <si>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</si>
  <si>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</si>
  <si>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</si>
  <si>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</si>
  <si>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</si>
  <si>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</si>
  <si>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</si>
  <si>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</si>
  <si>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</si>
  <si>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</si>
  <si>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</si>
  <si>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</si>
  <si>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</si>
  <si>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</si>
  <si>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</si>
  <si>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</si>
  <si>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</si>
  <si>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</si>
  <si>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</si>
  <si>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</si>
  <si>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</si>
  <si>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</si>
  <si>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</si>
  <si>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</si>
  <si>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</si>
  <si>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</si>
  <si>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</si>
  <si>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</si>
  <si>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</si>
  <si>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</si>
  <si>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</si>
  <si>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</si>
  <si>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</si>
  <si>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</si>
  <si>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</si>
  <si>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</si>
  <si>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</si>
  <si>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</si>
  <si>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</si>
  <si>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</si>
  <si>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</si>
  <si>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</si>
  <si>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</si>
  <si>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</si>
  <si>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</si>
  <si>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</si>
  <si>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</si>
  <si>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</si>
  <si>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</si>
  <si>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</si>
  <si>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</si>
  <si>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</si>
  <si>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</si>
  <si>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</si>
  <si>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</si>
  <si>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</si>
  <si>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</si>
  <si>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</si>
  <si>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</si>
  <si>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</si>
  <si>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</si>
  <si>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</si>
  <si>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</si>
  <si>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</si>
  <si>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</si>
  <si>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</si>
  <si>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</si>
  <si>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</si>
  <si>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</si>
  <si>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</si>
  <si>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</si>
  <si>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</si>
  <si>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</si>
  <si>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</si>
  <si>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</si>
  <si>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</si>
  <si>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</si>
  <si>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</si>
  <si>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</si>
  <si>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</si>
  <si>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</si>
  <si>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</si>
  <si>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</si>
  <si>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</si>
  <si>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</si>
  <si>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</si>
  <si>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</si>
  <si>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</si>
  <si>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</si>
  <si>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</si>
  <si>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</si>
  <si>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</si>
  <si>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</si>
  <si>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</si>
  <si>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</si>
  <si>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</si>
  <si>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</si>
  <si>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</si>
  <si>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</si>
  <si>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</si>
  <si>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</si>
  <si>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</si>
  <si>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</si>
  <si>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</si>
  <si>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</si>
  <si>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</si>
  <si>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</si>
  <si>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</si>
  <si>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</si>
  <si>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</si>
  <si>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</si>
  <si>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</si>
  <si>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</si>
  <si>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</si>
  <si>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</si>
  <si>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</si>
  <si>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</si>
  <si>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</si>
  <si>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</si>
  <si>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</si>
  <si>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</si>
  <si>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</si>
  <si>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</si>
  <si>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</si>
  <si>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</si>
  <si>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</si>
  <si>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</si>
  <si>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</si>
  <si>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</si>
  <si>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</si>
  <si>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</si>
  <si>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</si>
  <si>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</si>
  <si>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</si>
  <si>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</si>
  <si>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</si>
  <si>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</si>
  <si>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</si>
  <si>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</si>
  <si>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</si>
  <si>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</si>
  <si>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</si>
  <si>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</si>
  <si>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</si>
  <si>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</si>
  <si>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</si>
  <si>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</si>
  <si>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</si>
  <si>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</si>
  <si>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</si>
  <si>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</si>
  <si>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</si>
  <si>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</si>
  <si>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</si>
  <si>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</si>
  <si>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</si>
  <si>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</si>
  <si>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</si>
  <si>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</si>
  <si>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</si>
  <si>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</si>
  <si>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</si>
  <si>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</si>
  <si>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</si>
  <si>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</si>
  <si>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</si>
  <si>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</si>
  <si>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</si>
  <si>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</si>
  <si>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</si>
  <si>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</si>
  <si>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</si>
  <si>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</si>
  <si>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</si>
  <si>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</si>
  <si>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</si>
  <si>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</si>
  <si>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</si>
  <si>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</si>
  <si>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</si>
  <si>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</si>
  <si>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</si>
  <si>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</si>
  <si>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</si>
  <si>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</si>
  <si>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</si>
  <si>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</si>
  <si>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</si>
  <si>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</si>
  <si>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</si>
  <si>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</si>
  <si>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</si>
  <si>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</si>
  <si>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</si>
  <si>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</si>
  <si>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</si>
  <si>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</si>
  <si>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</si>
  <si>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</si>
  <si>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</si>
  <si>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</si>
  <si>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</si>
  <si>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</si>
  <si>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</si>
  <si>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</si>
  <si>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</si>
  <si>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</si>
  <si>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</si>
  <si>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</si>
  <si>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</si>
  <si>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</si>
  <si>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</si>
  <si>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</si>
  <si>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</si>
  <si>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</si>
  <si>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</si>
  <si>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</si>
  <si>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</si>
  <si>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</si>
  <si>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</si>
  <si>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</si>
  <si>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</si>
  <si>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</si>
  <si>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</si>
  <si>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</si>
  <si>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</si>
  <si>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</si>
  <si>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</si>
  <si>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</si>
  <si>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</si>
  <si>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</si>
  <si>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</si>
  <si>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</si>
  <si>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</si>
  <si>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</si>
  <si>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</si>
  <si>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</si>
  <si>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</si>
  <si>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</si>
  <si>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</si>
  <si>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</si>
  <si>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</si>
  <si>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</si>
  <si>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</si>
  <si>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</si>
  <si>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</si>
  <si>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</si>
  <si>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</si>
  <si>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</si>
  <si>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</si>
  <si>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</si>
  <si>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</si>
  <si>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</si>
  <si>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</si>
  <si>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</si>
  <si>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</si>
  <si>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</si>
  <si>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</si>
  <si>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</si>
  <si>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</si>
  <si>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</si>
  <si>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</si>
  <si>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</si>
  <si>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</si>
  <si>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</si>
  <si>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</si>
  <si>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</si>
  <si>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</si>
  <si>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</si>
  <si>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</si>
  <si>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</si>
  <si>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</si>
  <si>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</si>
  <si>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</si>
  <si>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</si>
  <si>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</si>
  <si>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</si>
  <si>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</si>
  <si>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</si>
  <si>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</si>
  <si>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</si>
  <si>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</si>
  <si>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</si>
  <si>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</si>
  <si>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</si>
  <si>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</si>
  <si>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</si>
  <si>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</si>
  <si>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</si>
  <si>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</si>
  <si>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</si>
  <si>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</si>
  <si>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</si>
  <si>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</si>
  <si>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</si>
  <si>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</si>
  <si>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</si>
  <si>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</si>
  <si>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</si>
  <si>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</si>
  <si>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</si>
  <si>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</si>
  <si>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</si>
  <si>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</si>
  <si>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</si>
  <si>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</si>
  <si>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</si>
  <si>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</si>
  <si>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</si>
  <si>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</si>
  <si>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</si>
  <si>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</si>
  <si>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</si>
  <si>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</si>
  <si>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</si>
  <si>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</si>
  <si>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</si>
  <si>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</si>
  <si>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</si>
  <si>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</si>
  <si>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</si>
  <si>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</si>
  <si>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</si>
  <si>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</si>
  <si>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</si>
  <si>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</si>
  <si>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</si>
  <si>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</si>
  <si>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</si>
  <si>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</si>
  <si>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</si>
  <si>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</si>
  <si>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</si>
  <si>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</si>
  <si>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</si>
  <si>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</si>
  <si>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</si>
  <si>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</si>
  <si>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</si>
  <si>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</si>
  <si>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</si>
  <si>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</si>
  <si>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</si>
  <si>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</si>
  <si>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</si>
  <si>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</si>
  <si>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</si>
  <si>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</si>
  <si>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</si>
  <si>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</si>
  <si>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</si>
  <si>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</si>
  <si>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</si>
  <si>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</si>
  <si>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</si>
  <si>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</si>
  <si>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</si>
  <si>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</si>
  <si>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</si>
  <si>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</si>
  <si>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</si>
  <si>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</si>
  <si>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</si>
  <si>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</si>
  <si>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</si>
  <si>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</si>
  <si>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</si>
  <si>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</si>
  <si>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</si>
  <si>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</si>
  <si>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</si>
  <si>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</si>
  <si>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</si>
  <si>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</si>
  <si>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</si>
  <si>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</si>
  <si>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</si>
  <si>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</si>
  <si>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</si>
  <si>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</si>
  <si>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</si>
  <si>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</si>
  <si>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</si>
  <si>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</si>
  <si>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</si>
  <si>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</si>
  <si>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</si>
  <si>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</si>
  <si>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</si>
  <si>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</si>
  <si>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</si>
  <si>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</si>
  <si>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</si>
  <si>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</si>
  <si>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</si>
  <si>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</si>
  <si>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</si>
  <si>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</si>
  <si>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</si>
  <si>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</si>
  <si>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</si>
  <si>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</si>
  <si>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</si>
  <si>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</si>
  <si>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</si>
  <si>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</si>
  <si>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</si>
  <si>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</si>
  <si>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</si>
  <si>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</si>
  <si>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</si>
  <si>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</si>
  <si>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</si>
  <si>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</si>
  <si>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</si>
  <si>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</si>
  <si>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</si>
  <si>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</si>
  <si>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</si>
  <si>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</si>
  <si>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</si>
  <si>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</si>
  <si>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</si>
  <si>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</si>
  <si>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</si>
  <si>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</si>
  <si>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</si>
  <si>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</si>
  <si>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</si>
  <si>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</si>
  <si>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</si>
  <si>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</si>
  <si>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</si>
  <si>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</si>
  <si>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</si>
  <si>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</si>
  <si>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</si>
  <si>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</si>
  <si>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</si>
  <si>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</si>
  <si>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</si>
  <si>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</si>
  <si>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</si>
  <si>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</si>
  <si>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</si>
  <si>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</si>
  <si>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</si>
  <si>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</si>
  <si>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</si>
  <si>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</si>
  <si>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</si>
  <si>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</si>
  <si>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</si>
  <si>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</si>
  <si>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</si>
  <si>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</si>
  <si>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</si>
  <si>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</si>
  <si>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</si>
  <si>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</si>
  <si>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</si>
  <si>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</si>
  <si>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</si>
  <si>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</si>
  <si>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</si>
  <si>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</si>
  <si>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</si>
  <si>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</si>
  <si>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</si>
  <si>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</si>
  <si>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</si>
  <si>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</si>
  <si>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</si>
  <si>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</si>
  <si>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</si>
  <si>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</si>
  <si>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</si>
  <si>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</si>
  <si>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</si>
  <si>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</si>
  <si>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</si>
  <si>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</si>
  <si>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</si>
  <si>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</si>
  <si>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</si>
  <si>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</si>
  <si>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</si>
  <si>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</si>
  <si>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</si>
  <si>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</si>
  <si>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</si>
  <si>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</si>
  <si>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</si>
  <si>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</si>
  <si>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</si>
  <si>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</si>
  <si>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</si>
  <si>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</si>
  <si>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</si>
  <si>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</si>
  <si>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</si>
  <si>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</si>
  <si>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</si>
  <si>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</si>
  <si>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</si>
  <si>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</si>
  <si>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</si>
  <si>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</si>
  <si>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</si>
  <si>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</si>
  <si>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</si>
  <si>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</si>
  <si>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</si>
  <si>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</si>
  <si>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</si>
  <si>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</si>
  <si>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</si>
  <si>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</si>
  <si>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</si>
  <si>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</si>
  <si>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</si>
  <si>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</si>
  <si>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</si>
  <si>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</si>
  <si>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</si>
  <si>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</si>
  <si>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</si>
  <si>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</si>
  <si>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</si>
  <si>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</si>
  <si>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</si>
  <si>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</si>
  <si>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</si>
  <si>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</si>
  <si>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</si>
  <si>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</si>
  <si>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</si>
  <si>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</si>
  <si>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</si>
  <si>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</si>
  <si>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</si>
  <si>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</si>
  <si>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</si>
  <si>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</si>
  <si>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</si>
  <si>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</si>
  <si>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</si>
  <si>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</si>
  <si>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</si>
  <si>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</si>
  <si>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</si>
  <si>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</si>
  <si>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</si>
  <si>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</si>
  <si>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</si>
  <si>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</si>
  <si>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</si>
  <si>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</si>
  <si>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</si>
  <si>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</si>
  <si>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</si>
  <si>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</si>
  <si>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</si>
  <si>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</si>
  <si>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</si>
  <si>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</si>
  <si>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</si>
  <si>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</si>
  <si>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</si>
  <si>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</si>
  <si>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</si>
  <si>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</si>
  <si>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</si>
  <si>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</si>
  <si>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</si>
  <si>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</si>
  <si>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</si>
  <si>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</si>
  <si>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</si>
  <si>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</si>
  <si>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</si>
  <si>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</si>
  <si>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</si>
  <si>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</si>
  <si>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</si>
  <si>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</si>
  <si>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</si>
  <si>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</si>
  <si>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</si>
  <si>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</si>
  <si>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</si>
  <si>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</si>
  <si>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</si>
  <si>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</si>
  <si>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</si>
  <si>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</si>
  <si>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</si>
  <si>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</si>
  <si>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</si>
  <si>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</si>
  <si>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</si>
  <si>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</si>
  <si>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</si>
  <si>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</si>
  <si>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</si>
  <si>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</si>
  <si>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</si>
  <si>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</si>
  <si>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</si>
  <si>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</si>
  <si>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</si>
  <si>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</si>
  <si>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</si>
  <si>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</si>
  <si>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</si>
  <si>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</si>
  <si>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</si>
  <si>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</si>
  <si>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</si>
  <si>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</si>
  <si>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</si>
  <si>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</si>
  <si>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</si>
  <si>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</si>
  <si>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</si>
  <si>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</si>
  <si>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</si>
  <si>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</si>
  <si>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</si>
  <si>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</si>
  <si>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</si>
  <si>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</si>
  <si>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</si>
  <si>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</si>
  <si>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</si>
  <si>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</si>
  <si>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</si>
  <si>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</si>
  <si>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</si>
  <si>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</si>
  <si>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</si>
  <si>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</si>
  <si>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</si>
  <si>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</si>
  <si>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</si>
  <si>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</si>
  <si>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</si>
  <si>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</si>
  <si>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</si>
  <si>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</si>
  <si>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</si>
  <si>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</si>
  <si>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</si>
  <si>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</si>
  <si>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</si>
  <si>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</si>
  <si>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</si>
  <si>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</si>
  <si>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</si>
  <si>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</si>
  <si>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</si>
  <si>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</si>
  <si>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</si>
  <si>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</si>
  <si>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</si>
  <si>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</si>
  <si>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</si>
  <si>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</si>
  <si>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</si>
  <si>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</si>
  <si>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</si>
  <si>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</si>
  <si>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</si>
  <si>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</si>
  <si>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</si>
  <si>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</si>
  <si>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</si>
  <si>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</si>
  <si>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</si>
  <si>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</si>
  <si>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</si>
  <si>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</si>
  <si>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</si>
  <si>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</si>
  <si>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</si>
  <si>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</si>
  <si>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</si>
  <si>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</si>
  <si>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</si>
  <si>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</si>
  <si>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</si>
  <si>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</si>
  <si>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</si>
  <si>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</si>
  <si>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</si>
  <si>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</si>
  <si>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</si>
  <si>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</si>
  <si>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</si>
  <si>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</si>
  <si>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</si>
  <si>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</si>
  <si>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</si>
  <si>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</si>
  <si>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</si>
  <si>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</si>
  <si>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</si>
  <si>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</si>
  <si>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</si>
  <si>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</si>
  <si>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</si>
  <si>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</si>
  <si>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</si>
  <si>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</si>
  <si>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</si>
  <si>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</si>
  <si>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</si>
  <si>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</si>
  <si>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</si>
  <si>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</si>
  <si>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</si>
  <si>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</si>
  <si>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</si>
  <si>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</si>
  <si>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</si>
  <si>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</si>
  <si>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</si>
  <si>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</si>
  <si>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</si>
  <si>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</si>
  <si>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</si>
  <si>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</si>
  <si>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</si>
  <si>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</si>
  <si>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</si>
  <si>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</si>
  <si>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</si>
  <si>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</si>
  <si>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</si>
  <si>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</si>
  <si>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</si>
  <si>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</si>
  <si>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</si>
  <si>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</si>
  <si>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</si>
  <si>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</si>
  <si>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</si>
  <si>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</si>
  <si>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</si>
  <si>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</si>
  <si>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</si>
  <si>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</si>
  <si>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</si>
  <si>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</si>
  <si>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</si>
  <si>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</si>
  <si>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</si>
  <si>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</si>
  <si>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</si>
  <si>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</si>
  <si>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</si>
  <si>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</si>
  <si>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</si>
  <si>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</si>
  <si>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</si>
  <si>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</si>
  <si>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</si>
  <si>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</si>
  <si>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</si>
  <si>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</si>
  <si>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</si>
  <si>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</si>
  <si>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</si>
  <si>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</si>
  <si>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</si>
  <si>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</si>
  <si>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</si>
  <si>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</si>
  <si>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</si>
  <si>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</si>
  <si>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</si>
  <si>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</si>
  <si>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</si>
  <si>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</si>
  <si>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</si>
  <si>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</si>
  <si>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</si>
  <si>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</si>
  <si>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</si>
  <si>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</si>
  <si>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</si>
  <si>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</si>
  <si>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</si>
  <si>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</si>
  <si>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</si>
  <si>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</si>
  <si>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</si>
  <si>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</si>
  <si>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</si>
  <si>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</si>
  <si>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</si>
  <si>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</si>
  <si>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</si>
  <si>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</si>
  <si>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</si>
  <si>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</si>
  <si>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</si>
  <si>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</si>
  <si>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</si>
  <si>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</si>
  <si>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</si>
  <si>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</si>
  <si>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</si>
  <si>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</si>
  <si>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</si>
  <si>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</si>
  <si>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</si>
  <si>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</si>
  <si>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</si>
  <si>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</si>
  <si>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</si>
  <si>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</si>
  <si>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</si>
  <si>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</si>
  <si>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</si>
  <si>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</si>
  <si>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</si>
  <si>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</si>
  <si>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</si>
  <si>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</si>
  <si>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</si>
  <si>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</si>
  <si>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</si>
  <si>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</si>
  <si>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</si>
  <si>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</si>
  <si>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</si>
  <si>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</si>
  <si>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</si>
  <si>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</si>
  <si>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</si>
  <si>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</si>
  <si>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</si>
  <si>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</si>
  <si>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</si>
  <si>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</si>
  <si>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</si>
  <si>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</si>
  <si>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</si>
  <si>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</si>
  <si>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</si>
  <si>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</si>
  <si>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</si>
  <si>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</si>
  <si>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</si>
  <si>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</si>
  <si>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</si>
  <si>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</si>
  <si>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</si>
  <si>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</si>
  <si>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</si>
  <si>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</si>
  <si>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</si>
  <si>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</si>
  <si>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</si>
  <si>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</si>
  <si>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</si>
  <si>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</si>
  <si>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</si>
  <si>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</si>
  <si>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</si>
  <si>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</si>
  <si>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</si>
  <si>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</si>
  <si>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</si>
  <si>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</si>
  <si>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</si>
  <si>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</si>
  <si>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</si>
  <si>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</si>
  <si>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</si>
  <si>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</si>
  <si>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</si>
  <si>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</si>
  <si>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</si>
  <si>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</si>
  <si>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</si>
  <si>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</si>
  <si>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</si>
  <si>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</si>
  <si>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</si>
  <si>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</si>
  <si>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</si>
  <si>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</si>
  <si>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</si>
  <si>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</si>
  <si>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</si>
  <si>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</si>
  <si>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</si>
  <si>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</si>
  <si>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</si>
  <si>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</si>
  <si>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</si>
  <si>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</si>
  <si>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</si>
  <si>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</si>
  <si>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</si>
  <si>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</si>
  <si>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</si>
  <si>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</si>
  <si>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</si>
  <si>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</si>
  <si>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</si>
  <si>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</si>
  <si>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</si>
  <si>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</si>
  <si>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</si>
  <si>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</si>
  <si>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</si>
  <si>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</si>
  <si>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</si>
  <si>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</si>
  <si>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</si>
  <si>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</si>
  <si>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</si>
  <si>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</si>
  <si>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</si>
  <si>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</si>
  <si>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</si>
  <si>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</si>
  <si>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</si>
  <si>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</si>
  <si>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</si>
  <si>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</si>
  <si>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</si>
  <si>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</si>
  <si>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</si>
  <si>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</si>
  <si>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</si>
  <si>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</si>
  <si>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</si>
  <si>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</si>
  <si>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</si>
  <si>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</si>
  <si>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</si>
  <si>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</si>
  <si>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</si>
  <si>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</si>
  <si>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</si>
  <si>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</si>
  <si>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</si>
  <si>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</si>
  <si>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</si>
  <si>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</si>
  <si>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</si>
  <si>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</si>
  <si>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</si>
  <si>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</si>
  <si>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</si>
  <si>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</si>
  <si>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</si>
  <si>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</si>
  <si>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</si>
  <si>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</si>
  <si>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</si>
  <si>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</si>
  <si>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</si>
  <si>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</si>
  <si>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</si>
  <si>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</si>
  <si>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</si>
  <si>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</si>
  <si>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</si>
  <si>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</si>
  <si>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</si>
  <si>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</si>
  <si>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</si>
  <si>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</si>
  <si>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</si>
  <si>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</si>
  <si>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</si>
  <si>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</si>
  <si>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</si>
  <si>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</si>
  <si>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</si>
  <si>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</si>
  <si>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</si>
  <si>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</si>
  <si>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</si>
  <si>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</si>
  <si>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</si>
  <si>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</si>
  <si>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</si>
  <si>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</si>
  <si>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</si>
  <si>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</si>
  <si>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</si>
  <si>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</si>
  <si>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</si>
  <si>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</si>
  <si>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</si>
  <si>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</si>
  <si>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</si>
  <si>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</si>
  <si>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</si>
  <si>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</si>
  <si>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</si>
  <si>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</si>
  <si>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</si>
  <si>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</si>
  <si>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</si>
  <si>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</si>
  <si>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</si>
  <si>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</si>
  <si>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</si>
  <si>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</si>
  <si>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</si>
  <si>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</si>
  <si>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</si>
  <si>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</si>
  <si>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</si>
  <si>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</si>
  <si>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</si>
  <si>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</si>
  <si>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</si>
  <si>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</si>
  <si>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</si>
  <si>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</si>
  <si>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</si>
  <si>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</si>
  <si>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</si>
  <si>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</si>
  <si>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</si>
  <si>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</si>
  <si>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</si>
  <si>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</si>
  <si>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</si>
  <si>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</si>
  <si>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</si>
  <si>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</si>
  <si>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</si>
  <si>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</si>
  <si>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</si>
  <si>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</si>
  <si>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</si>
  <si>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</si>
  <si>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</si>
  <si>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</si>
  <si>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</si>
  <si>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</si>
  <si>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</si>
  <si>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</si>
  <si>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</si>
  <si>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</si>
  <si>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</si>
  <si>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</si>
  <si>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</si>
  <si>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</si>
  <si>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</si>
  <si>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</si>
  <si>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</si>
  <si>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</si>
  <si>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</si>
  <si>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</si>
  <si>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</si>
  <si>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</si>
  <si>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</si>
  <si>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</si>
  <si>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</si>
  <si>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</si>
  <si>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</si>
  <si>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</si>
  <si>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</si>
  <si>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</si>
  <si>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</si>
  <si>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</si>
  <si>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</si>
  <si>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</si>
  <si>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</si>
  <si>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</si>
  <si>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</si>
  <si>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</si>
  <si>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</si>
  <si>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</si>
  <si>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</si>
  <si>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</si>
  <si>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</si>
  <si>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</si>
  <si>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</si>
  <si>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</si>
  <si>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</si>
  <si>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</si>
  <si>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</si>
  <si>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</si>
  <si>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</si>
  <si>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</si>
  <si>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</si>
  <si>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</si>
  <si>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</si>
  <si>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</si>
  <si>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</si>
  <si>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</si>
  <si>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</si>
  <si>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</si>
  <si>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</si>
  <si>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</si>
  <si>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</si>
  <si>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</si>
  <si>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</si>
  <si>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</si>
  <si>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</si>
  <si>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</si>
  <si>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</si>
  <si>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</si>
  <si>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</si>
  <si>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</si>
  <si>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</si>
  <si>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</si>
  <si>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</si>
  <si>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</si>
  <si>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</si>
  <si>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</si>
  <si>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</si>
  <si>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</si>
  <si>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</si>
  <si>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</si>
  <si>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</si>
  <si>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</si>
  <si>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</si>
  <si>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</si>
  <si>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</si>
  <si>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</si>
  <si>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</si>
  <si>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</si>
  <si>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</si>
  <si>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</si>
  <si>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</si>
  <si>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</si>
  <si>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</si>
  <si>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</si>
  <si>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</si>
  <si>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</si>
  <si>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</si>
  <si>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</si>
  <si>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</si>
  <si>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</si>
  <si>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</si>
  <si>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</si>
  <si>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</si>
  <si>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</si>
  <si>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</si>
  <si>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</si>
  <si>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</si>
  <si>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</si>
  <si>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</si>
  <si>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</si>
  <si>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</si>
  <si>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</si>
  <si>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</si>
  <si>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</si>
  <si>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</si>
  <si>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</si>
  <si>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</si>
  <si>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</si>
  <si>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</si>
  <si>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</si>
  <si>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</si>
  <si>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</si>
  <si>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</si>
  <si>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</si>
  <si>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</si>
  <si>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</si>
  <si>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</si>
  <si>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</si>
  <si>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</si>
  <si>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</si>
  <si>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</si>
  <si>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</si>
  <si>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</si>
  <si>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</si>
  <si>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</si>
  <si>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</si>
  <si>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</si>
  <si>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</si>
  <si>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</si>
  <si>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</si>
  <si>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</si>
  <si>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</si>
  <si>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</si>
  <si>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</si>
  <si>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</si>
  <si>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</si>
  <si>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</si>
  <si>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</si>
  <si>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</si>
  <si>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</si>
  <si>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</si>
  <si>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</si>
  <si>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</si>
  <si>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</si>
  <si>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</si>
  <si>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</si>
  <si>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</si>
  <si>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</si>
  <si>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</si>
  <si>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</si>
  <si>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</si>
  <si>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</si>
  <si>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</si>
  <si>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</si>
  <si>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</si>
  <si>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</si>
  <si>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</si>
  <si>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</si>
  <si>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</si>
  <si>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</si>
  <si>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</si>
  <si>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</si>
  <si>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</si>
  <si>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</si>
  <si>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</si>
  <si>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</si>
  <si>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</si>
  <si>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</si>
  <si>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</si>
  <si>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</si>
  <si>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</si>
  <si>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</si>
  <si>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</si>
  <si>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</si>
  <si>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</si>
  <si>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</si>
  <si>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</si>
  <si>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</si>
  <si>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</si>
  <si>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</si>
  <si>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</si>
  <si>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</si>
  <si>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</si>
  <si>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</si>
  <si>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</si>
  <si>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</si>
  <si>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</si>
  <si>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</si>
  <si>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</si>
  <si>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</si>
  <si>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</si>
  <si>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</si>
  <si>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</si>
  <si>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</si>
  <si>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</si>
  <si>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</si>
  <si>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</si>
  <si>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</si>
  <si>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</si>
  <si>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</si>
  <si>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</si>
  <si>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</si>
  <si>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</si>
  <si>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</si>
  <si>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</si>
  <si>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</si>
  <si>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</si>
  <si>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</si>
  <si>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</si>
  <si>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</si>
  <si>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</si>
  <si>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</si>
  <si>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</si>
  <si>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</si>
  <si>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</si>
  <si>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</si>
  <si>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</si>
  <si>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</si>
  <si>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</si>
  <si>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</si>
  <si>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</si>
  <si>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</si>
  <si>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</si>
  <si>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</si>
  <si>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</si>
  <si>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</si>
  <si>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</si>
  <si>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</si>
  <si>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</si>
  <si>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</si>
  <si>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</si>
  <si>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</si>
  <si>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</si>
  <si>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</si>
  <si>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</si>
  <si>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</si>
  <si>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</si>
  <si>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</si>
  <si>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</si>
  <si>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</si>
  <si>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</si>
  <si>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</si>
  <si>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</si>
  <si>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</si>
  <si>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</si>
  <si>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</si>
  <si>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</si>
  <si>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</si>
  <si>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</si>
  <si>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</si>
  <si>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</si>
  <si>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</si>
  <si>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</si>
  <si>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</si>
  <si>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</si>
  <si>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</si>
  <si>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</si>
  <si>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</si>
  <si>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</si>
  <si>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</si>
  <si>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</si>
  <si>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</si>
  <si>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</si>
  <si>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</si>
  <si>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</si>
  <si>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</si>
  <si>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</si>
  <si>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</si>
  <si>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</si>
  <si>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</si>
  <si>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</si>
  <si>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</si>
  <si>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</si>
  <si>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</si>
  <si>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</si>
  <si>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</si>
  <si>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</si>
  <si>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</si>
  <si>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</si>
  <si>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</si>
  <si>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</si>
  <si>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</si>
  <si>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</si>
  <si>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</si>
  <si>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</si>
  <si>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</si>
  <si>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</si>
  <si>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</si>
  <si>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</si>
  <si>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</si>
  <si>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</si>
  <si>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</si>
  <si>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</si>
  <si>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</si>
  <si>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</si>
  <si>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</si>
  <si>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</si>
  <si>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</si>
  <si>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</si>
  <si>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</si>
  <si>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</si>
  <si>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</si>
  <si>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</si>
  <si>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</si>
  <si>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</si>
  <si>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</si>
  <si>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</si>
  <si>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</si>
  <si>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</si>
  <si>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</si>
  <si>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</si>
  <si>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</si>
  <si>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</si>
  <si>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</si>
  <si>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</si>
  <si>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</si>
  <si>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</si>
  <si>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</si>
  <si>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</si>
  <si>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</si>
  <si>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</si>
  <si>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</si>
  <si>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</si>
  <si>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</si>
  <si>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</si>
  <si>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</si>
  <si>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</si>
  <si>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</si>
  <si>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</si>
  <si>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</si>
  <si>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</si>
  <si>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</si>
  <si>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</si>
  <si>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</si>
  <si>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</si>
  <si>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</si>
  <si>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</si>
  <si>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</si>
  <si>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</si>
  <si>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</si>
  <si>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</si>
  <si>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</si>
  <si>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</si>
  <si>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</si>
  <si>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</si>
  <si>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</si>
  <si>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</si>
  <si>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</si>
  <si>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</si>
  <si>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</si>
  <si>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</si>
  <si>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</si>
  <si>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</si>
  <si>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</si>
  <si>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</si>
  <si>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</si>
  <si>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</si>
  <si>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</si>
  <si>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</si>
  <si>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</si>
  <si>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</si>
  <si>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</si>
  <si>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</si>
  <si>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</si>
  <si>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</si>
  <si>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</si>
  <si>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</si>
  <si>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</si>
  <si>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</si>
  <si>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</si>
  <si>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</si>
  <si>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</si>
  <si>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</si>
  <si>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</si>
  <si>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</si>
  <si>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</si>
  <si>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</si>
  <si>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</si>
  <si>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</si>
  <si>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</si>
  <si>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</si>
  <si>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</si>
  <si>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</si>
  <si>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</si>
  <si>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</si>
  <si>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</si>
  <si>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</si>
  <si>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</si>
  <si>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</si>
  <si>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</si>
  <si>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</si>
  <si>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</si>
  <si>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</si>
  <si>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</si>
  <si>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</si>
  <si>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</si>
  <si>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</si>
  <si>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</si>
  <si>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</si>
  <si>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</si>
  <si>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</si>
  <si>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</si>
  <si>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</si>
  <si>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</si>
  <si>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</si>
  <si>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</si>
  <si>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</si>
  <si>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</si>
  <si>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</si>
  <si>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</si>
  <si>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</si>
  <si>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</si>
  <si>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</si>
  <si>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</si>
  <si>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</si>
  <si>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</si>
  <si>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</si>
  <si>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</si>
  <si>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</si>
  <si>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</si>
  <si>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</si>
  <si>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</si>
  <si>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</si>
  <si>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</si>
  <si>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</si>
  <si>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</si>
  <si>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</si>
  <si>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</si>
  <si>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</si>
  <si>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</si>
  <si>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</si>
  <si>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</si>
  <si>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</si>
  <si>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</si>
  <si>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</si>
  <si>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</si>
  <si>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</si>
  <si>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</si>
  <si>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</si>
  <si>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</si>
  <si>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</si>
  <si>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</si>
  <si>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</si>
  <si>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</si>
  <si>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</si>
  <si>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</si>
  <si>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</si>
  <si>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</si>
  <si>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</si>
  <si>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</si>
  <si>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</si>
  <si>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</si>
  <si>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</si>
  <si>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</si>
  <si>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</si>
  <si>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</si>
  <si>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</si>
  <si>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</si>
  <si>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</si>
  <si>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</si>
  <si>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</si>
  <si>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</si>
  <si>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</si>
  <si>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</si>
  <si>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</si>
  <si>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</si>
  <si>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</si>
  <si>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</si>
  <si>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</si>
  <si>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</si>
  <si>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</si>
  <si>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</si>
  <si>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</si>
  <si>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</si>
  <si>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</si>
  <si>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</si>
  <si>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</si>
  <si>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</si>
  <si>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</si>
  <si>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</si>
  <si>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</si>
  <si>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</si>
  <si>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</si>
  <si>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</si>
  <si>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</si>
  <si>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</si>
  <si>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</si>
  <si>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</si>
  <si>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</si>
  <si>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</si>
  <si>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</si>
  <si>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</si>
  <si>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</si>
  <si>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</si>
  <si>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</si>
  <si>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</si>
  <si>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</si>
  <si>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</si>
  <si>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</si>
  <si>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</si>
  <si>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</si>
  <si>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</si>
  <si>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</si>
  <si>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</si>
  <si>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</si>
  <si>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</si>
  <si>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</si>
  <si>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</si>
  <si>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</si>
  <si>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</si>
  <si>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</si>
  <si>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</si>
  <si>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</si>
  <si>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</si>
  <si>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</si>
  <si>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</si>
  <si>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</si>
  <si>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</si>
  <si>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</si>
  <si>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</si>
  <si>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</si>
  <si>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</si>
  <si>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</si>
  <si>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</si>
  <si>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</si>
  <si>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</si>
  <si>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</si>
  <si>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</si>
  <si>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</si>
  <si>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</si>
  <si>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</si>
  <si>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</si>
  <si>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</si>
  <si>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</si>
  <si>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</si>
  <si>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</si>
  <si>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</si>
  <si>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</si>
  <si>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</si>
  <si>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</si>
  <si>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</si>
  <si>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</si>
  <si>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</si>
  <si>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</si>
  <si>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</si>
  <si>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</si>
  <si>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</si>
  <si>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</si>
  <si>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</si>
  <si>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</si>
  <si>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</si>
  <si>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</si>
  <si>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</si>
  <si>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</si>
  <si>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</si>
  <si>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</si>
  <si>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</si>
  <si>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</si>
  <si>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</si>
  <si>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</si>
  <si>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</si>
  <si>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</si>
  <si>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</si>
  <si>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</si>
  <si>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</si>
  <si>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</si>
  <si>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</si>
  <si>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</si>
  <si>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</si>
  <si>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</si>
  <si>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</si>
  <si>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</si>
  <si>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</si>
  <si>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</si>
  <si>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</si>
  <si>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</si>
  <si>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</si>
  <si>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</si>
  <si>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</si>
  <si>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</si>
  <si>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</si>
  <si>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</si>
  <si>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</si>
  <si>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</si>
  <si>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</si>
  <si>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</si>
  <si>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</si>
  <si>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</si>
  <si>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</si>
  <si>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</si>
  <si>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</si>
  <si>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</si>
  <si>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</si>
  <si>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</si>
  <si>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</si>
  <si>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</si>
  <si>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</si>
  <si>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</si>
  <si>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</si>
  <si>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</si>
  <si>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</si>
  <si>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</si>
  <si>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</si>
  <si>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</si>
  <si>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</si>
  <si>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</si>
  <si>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</si>
  <si>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</si>
  <si>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</si>
  <si>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</si>
  <si>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</si>
  <si>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</si>
  <si>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</si>
  <si>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</si>
  <si>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</si>
  <si>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</si>
  <si>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</si>
  <si>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</si>
  <si>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</si>
  <si>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</si>
  <si>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</si>
  <si>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</si>
  <si>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</si>
  <si>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</si>
  <si>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</si>
  <si>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</si>
  <si>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</si>
  <si>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</si>
  <si>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</si>
  <si>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</si>
  <si>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</si>
  <si>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</si>
  <si>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</si>
  <si>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</si>
  <si>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</si>
  <si>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</si>
  <si>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</si>
  <si>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</si>
  <si>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</si>
  <si>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</si>
  <si>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</si>
  <si>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</si>
  <si>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</si>
  <si>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</si>
  <si>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</si>
  <si>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</si>
  <si>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</si>
  <si>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</si>
  <si>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</si>
  <si>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</si>
  <si>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</si>
  <si>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</si>
  <si>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</si>
  <si>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</si>
  <si>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</si>
  <si>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</si>
  <si>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</si>
  <si>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</si>
  <si>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</si>
  <si>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</si>
  <si>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</si>
  <si>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</si>
  <si>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</si>
  <si>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</si>
  <si>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</si>
  <si>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</si>
  <si>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</si>
  <si>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</si>
  <si>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</si>
  <si>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</si>
  <si>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</si>
  <si>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</si>
  <si>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</si>
  <si>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</si>
  <si>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</si>
  <si>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</si>
  <si>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</si>
  <si>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</si>
  <si>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</si>
  <si>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</si>
  <si>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</si>
  <si>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</si>
  <si>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</si>
  <si>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</si>
  <si>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</si>
  <si>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</si>
  <si>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</si>
  <si>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</si>
  <si>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</si>
  <si>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</si>
  <si>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</si>
  <si>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</si>
  <si>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</si>
  <si>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</si>
  <si>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</si>
  <si>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</si>
  <si>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</si>
  <si>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</si>
  <si>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</si>
  <si>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</si>
  <si>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</si>
  <si>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</si>
  <si>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</si>
  <si>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</si>
  <si>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</si>
  <si>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</si>
  <si>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</si>
  <si>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</si>
  <si>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</si>
  <si>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</si>
  <si>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</si>
  <si>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</si>
  <si>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</si>
  <si>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</si>
  <si>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</si>
  <si>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</si>
  <si>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</si>
  <si>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</si>
  <si>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</si>
  <si>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</si>
  <si>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</si>
  <si>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</si>
  <si>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</si>
  <si>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</si>
  <si>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</si>
  <si>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</si>
  <si>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</si>
  <si>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</si>
  <si>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</si>
  <si>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</si>
  <si>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</si>
  <si>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</si>
  <si>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</si>
  <si>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</si>
  <si>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</si>
  <si>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</si>
  <si>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</si>
  <si>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</si>
  <si>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</si>
  <si>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</si>
  <si>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</si>
  <si>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</si>
  <si>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</si>
  <si>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</si>
  <si>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</si>
  <si>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</si>
  <si>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</si>
  <si>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</si>
  <si>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</si>
  <si>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</si>
  <si>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</si>
  <si>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</si>
  <si>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</si>
  <si>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</si>
  <si>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</si>
  <si>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</si>
  <si>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</si>
  <si>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</si>
  <si>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</si>
  <si>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</si>
  <si>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</si>
  <si>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</si>
  <si>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</si>
  <si>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</si>
  <si>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</si>
  <si>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</si>
  <si>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</si>
  <si>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</si>
  <si>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</si>
  <si>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</si>
  <si>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</si>
  <si>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</si>
  <si>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</si>
  <si>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</si>
  <si>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</si>
  <si>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</si>
  <si>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</si>
  <si>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</si>
  <si>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</si>
  <si>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</si>
  <si>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</si>
  <si>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</si>
  <si>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</si>
  <si>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</si>
  <si>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</si>
  <si>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</si>
  <si>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</si>
  <si>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</si>
  <si>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</si>
  <si>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</si>
  <si>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</si>
  <si>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</si>
  <si>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</si>
  <si>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</si>
  <si>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</si>
  <si>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</si>
  <si>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</si>
  <si>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</si>
  <si>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</si>
  <si>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</si>
  <si>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</si>
  <si>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</si>
  <si>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</si>
  <si>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</si>
  <si>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</si>
  <si>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</si>
  <si>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</si>
  <si>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</si>
  <si>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</si>
  <si>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</si>
  <si>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</si>
  <si>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</si>
  <si>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</si>
  <si>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</si>
  <si>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</si>
  <si>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</si>
  <si>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</si>
  <si>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</si>
  <si>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</si>
  <si>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</si>
  <si>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</si>
  <si>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</si>
  <si>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</si>
  <si>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</si>
  <si>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</si>
  <si>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</si>
  <si>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</si>
  <si>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</si>
  <si>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</si>
  <si>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</si>
  <si>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</si>
  <si>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</si>
  <si>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</si>
  <si>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</si>
  <si>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</si>
  <si>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</si>
  <si>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</si>
  <si>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</si>
  <si>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</si>
  <si>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</si>
  <si>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</si>
  <si>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</si>
  <si>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</si>
  <si>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</si>
  <si>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</si>
  <si>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</si>
  <si>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</si>
  <si>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</si>
  <si>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</si>
  <si>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</si>
  <si>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</si>
  <si>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</si>
  <si>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</si>
  <si>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</si>
  <si>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</si>
  <si>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</si>
  <si>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</si>
  <si>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</si>
  <si>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</si>
  <si>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</si>
  <si>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</si>
  <si>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</si>
  <si>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</si>
  <si>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</si>
  <si>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</si>
  <si>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</si>
  <si>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</si>
  <si>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</si>
  <si>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</si>
  <si>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</si>
  <si>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</si>
  <si>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</si>
  <si>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</si>
  <si>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</si>
  <si>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</si>
  <si>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</si>
  <si>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</si>
  <si>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</si>
  <si>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</si>
  <si>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</si>
  <si>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</si>
  <si>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</si>
  <si>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</si>
  <si>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</si>
  <si>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</si>
  <si>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</si>
  <si>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</si>
  <si>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</si>
  <si>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</si>
  <si>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</si>
  <si>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</si>
  <si>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</si>
  <si>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</si>
  <si>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</si>
  <si>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</si>
  <si>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</si>
  <si>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</si>
  <si>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</si>
  <si>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</si>
  <si>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</si>
  <si>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</si>
  <si>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</si>
  <si>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</si>
  <si>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</si>
  <si>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</si>
  <si>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</si>
  <si>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</si>
  <si>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</si>
  <si>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</si>
  <si>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</si>
  <si>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</si>
  <si>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</si>
  <si>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</si>
  <si>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</si>
  <si>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</si>
  <si>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</si>
  <si>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</si>
  <si>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</si>
  <si>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</si>
  <si>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</si>
  <si>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</si>
  <si>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</si>
  <si>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</si>
  <si>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</si>
  <si>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</si>
  <si>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</si>
  <si>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</si>
  <si>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</si>
  <si>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</si>
  <si>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</si>
  <si>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</si>
  <si>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</si>
  <si>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</si>
  <si>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</si>
  <si>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</si>
  <si>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</si>
  <si>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</si>
  <si>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</si>
  <si>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</si>
  <si>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</si>
  <si>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</si>
  <si>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</si>
  <si>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</si>
  <si>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</si>
  <si>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</si>
  <si>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</si>
  <si>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</si>
  <si>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</si>
  <si>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</si>
  <si>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</si>
  <si>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</si>
  <si>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</si>
  <si>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</si>
  <si>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</si>
  <si>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</si>
  <si>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</si>
  <si>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</si>
  <si>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</si>
  <si>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</si>
  <si>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</si>
  <si>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</si>
  <si>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</si>
  <si>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</si>
  <si>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</si>
  <si>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</si>
  <si>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</si>
  <si>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</si>
  <si>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</si>
  <si>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</si>
  <si>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</si>
  <si>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</si>
  <si>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</si>
  <si>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</si>
  <si>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</si>
  <si>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</si>
  <si>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</si>
  <si>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</si>
  <si>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</si>
  <si>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</si>
  <si>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</si>
  <si>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</si>
  <si>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</si>
  <si>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</si>
  <si>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</si>
  <si>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</si>
  <si>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</si>
  <si>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</si>
  <si>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</si>
  <si>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</si>
  <si>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</si>
  <si>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</si>
  <si>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</si>
  <si>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</si>
  <si>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</si>
  <si>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</si>
  <si>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</si>
  <si>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</si>
  <si>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</si>
  <si>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</si>
  <si>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</si>
  <si>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</si>
  <si>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</si>
  <si>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</si>
  <si>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</si>
  <si>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</si>
  <si>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</si>
  <si>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</si>
  <si>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</si>
  <si>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</si>
  <si>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</si>
  <si>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</si>
  <si>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</si>
  <si>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</si>
  <si>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</si>
  <si>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</si>
  <si>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</si>
  <si>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</si>
  <si>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</si>
  <si>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</si>
  <si>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</si>
  <si>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</si>
  <si>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</si>
  <si>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</si>
  <si>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</si>
  <si>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</si>
  <si>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</si>
  <si>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</si>
  <si>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</si>
  <si>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</si>
  <si>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</si>
  <si>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</si>
  <si>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</si>
  <si>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</si>
  <si>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</si>
  <si>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</si>
  <si>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</si>
  <si>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</si>
  <si>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</si>
  <si>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</si>
  <si>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</si>
  <si>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</si>
  <si>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</si>
  <si>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</si>
  <si>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</si>
  <si>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</si>
  <si>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</si>
  <si>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</si>
  <si>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</si>
  <si>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</si>
  <si>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</si>
  <si>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</si>
  <si>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</si>
  <si>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</si>
  <si>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</si>
  <si>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</si>
  <si>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</si>
  <si>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</si>
  <si>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</si>
  <si>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</si>
  <si>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</si>
  <si>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</si>
  <si>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</si>
  <si>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</si>
  <si>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</si>
  <si>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</si>
  <si>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</si>
  <si>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</si>
  <si>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</si>
  <si>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</si>
  <si>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</si>
  <si>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</si>
  <si>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</si>
  <si>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</si>
  <si>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</si>
  <si>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</si>
  <si>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</si>
  <si>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</si>
  <si>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</si>
  <si>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</si>
  <si>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</si>
  <si>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</si>
  <si>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</si>
  <si>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</si>
  <si>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</si>
  <si>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</si>
  <si>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</si>
  <si>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</si>
  <si>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</si>
  <si>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</si>
  <si>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</si>
  <si>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</si>
  <si>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</si>
  <si>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</si>
  <si>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</si>
  <si>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</si>
  <si>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</si>
  <si>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</si>
  <si>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</si>
  <si>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</si>
  <si>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</si>
  <si>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</si>
  <si>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</si>
  <si>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</si>
  <si>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</si>
  <si>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</si>
  <si>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</si>
  <si>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</si>
  <si>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</si>
  <si>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</si>
  <si>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</si>
  <si>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</si>
  <si>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</si>
  <si>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</si>
  <si>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</si>
  <si>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</si>
  <si>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</si>
  <si>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</si>
  <si>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</si>
  <si>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</si>
  <si>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</si>
  <si>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</si>
  <si>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</si>
  <si>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</si>
  <si>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</si>
  <si>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</si>
  <si>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</si>
  <si>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</si>
  <si>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</si>
  <si>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</si>
  <si>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</si>
  <si>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</si>
  <si>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</si>
  <si>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</si>
  <si>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</si>
  <si>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</si>
  <si>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</si>
  <si>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</si>
  <si>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</si>
  <si>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</si>
  <si>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</si>
  <si>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</si>
  <si>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</si>
  <si>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</si>
  <si>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</si>
  <si>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</si>
  <si>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</si>
  <si>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</si>
  <si>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</si>
  <si>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</si>
  <si>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</si>
  <si>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</si>
  <si>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</si>
  <si>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</si>
  <si>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</si>
  <si>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</si>
  <si>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</si>
  <si>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</si>
  <si>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</si>
  <si>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</si>
  <si>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</si>
  <si>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</si>
  <si>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</si>
  <si>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</si>
  <si>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</si>
  <si>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</si>
  <si>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</si>
  <si>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</si>
  <si>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</si>
  <si>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</si>
  <si>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</si>
  <si>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</si>
  <si>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</si>
  <si>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</si>
  <si>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</si>
  <si>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</si>
  <si>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</si>
  <si>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</si>
  <si>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</si>
  <si>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</si>
  <si>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</si>
  <si>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</si>
  <si>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</si>
  <si>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</si>
  <si>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</si>
  <si>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</si>
  <si>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</si>
  <si>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</si>
  <si>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</si>
  <si>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</si>
  <si>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</si>
  <si>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</si>
  <si>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</si>
  <si>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</si>
  <si>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</si>
  <si>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</si>
  <si>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</si>
  <si>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</si>
  <si>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</si>
  <si>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</si>
  <si>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</si>
  <si>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</si>
  <si>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</si>
  <si>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</si>
  <si>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</si>
  <si>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</si>
  <si>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</si>
  <si>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</si>
  <si>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</si>
  <si>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</si>
  <si>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</si>
  <si>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</si>
  <si>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</si>
  <si>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</si>
  <si>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</si>
  <si>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</si>
  <si>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</si>
  <si>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</si>
  <si>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</si>
  <si>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</si>
  <si>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</si>
  <si>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</si>
  <si>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</si>
  <si>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</si>
  <si>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</si>
  <si>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</si>
  <si>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</si>
  <si>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</si>
  <si>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</si>
  <si>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</si>
  <si>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</si>
  <si>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</si>
  <si>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</si>
  <si>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</si>
  <si>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</si>
  <si>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</si>
  <si>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</si>
  <si>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</si>
  <si>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</si>
  <si>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</si>
  <si>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</si>
  <si>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</si>
  <si>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</si>
  <si>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</si>
  <si>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</si>
  <si>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</si>
  <si>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</si>
  <si>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</si>
  <si>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</si>
  <si>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</si>
  <si>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</si>
  <si>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</si>
  <si>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</si>
  <si>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</si>
  <si>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</si>
  <si>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</si>
  <si>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</si>
  <si>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</si>
  <si>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</si>
  <si>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</si>
  <si>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</si>
  <si>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</si>
  <si>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</si>
  <si>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</si>
  <si>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</si>
  <si>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</si>
  <si>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</si>
  <si>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</si>
  <si>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</si>
  <si>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</si>
  <si>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</si>
  <si>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</si>
  <si>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</si>
  <si>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</si>
  <si>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</si>
  <si>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</si>
  <si>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</si>
  <si>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</si>
  <si>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</si>
  <si>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</si>
  <si>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</si>
  <si>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</si>
  <si>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</si>
  <si>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</si>
  <si>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</si>
  <si>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</si>
  <si>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</si>
  <si>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</si>
  <si>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</si>
  <si>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</si>
  <si>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</si>
  <si>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</si>
  <si>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</si>
  <si>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</si>
  <si>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</si>
  <si>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</si>
  <si>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</si>
  <si>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</si>
  <si>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</si>
  <si>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</si>
  <si>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</si>
  <si>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</si>
  <si>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</si>
  <si>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</si>
  <si>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</si>
  <si>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</si>
  <si>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</si>
  <si>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</si>
  <si>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</si>
  <si>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</si>
  <si>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</si>
  <si>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</si>
  <si>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</si>
  <si>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</si>
  <si>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</si>
  <si>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</si>
  <si>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</si>
  <si>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</si>
  <si>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</si>
  <si>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</si>
  <si>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</si>
  <si>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</si>
  <si>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</si>
  <si>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</si>
  <si>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</si>
  <si>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</si>
  <si>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</si>
  <si>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</si>
  <si>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</si>
  <si>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</si>
  <si>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</si>
  <si>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</si>
  <si>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</si>
  <si>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</si>
  <si>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</si>
  <si>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</si>
  <si>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</si>
  <si>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</si>
  <si>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</si>
  <si>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</si>
  <si>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</si>
  <si>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</si>
  <si>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</si>
  <si>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</si>
  <si>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</si>
  <si>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</si>
  <si>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</si>
  <si>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</si>
  <si>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</si>
  <si>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</si>
  <si>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</si>
  <si>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</si>
  <si>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</si>
  <si>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</si>
  <si>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</si>
  <si>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</si>
  <si>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</si>
  <si>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</si>
  <si>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</si>
  <si>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</si>
  <si>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</si>
  <si>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</si>
  <si>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</si>
  <si>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</si>
  <si>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</si>
  <si>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</si>
  <si>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</si>
  <si>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</si>
  <si>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</si>
  <si>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</si>
  <si>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</si>
  <si>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</si>
  <si>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</si>
  <si>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</si>
  <si>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</si>
  <si>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</si>
  <si>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</si>
  <si>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</si>
  <si>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</si>
  <si>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</si>
  <si>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</si>
  <si>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</si>
  <si>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</si>
  <si>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</si>
  <si>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</si>
  <si>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</si>
  <si>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</si>
  <si>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</si>
  <si>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</si>
  <si>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</si>
  <si>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</si>
  <si>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</si>
  <si>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</si>
  <si>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</si>
  <si>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</si>
  <si>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</si>
  <si>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</si>
  <si>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</si>
  <si>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</si>
  <si>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</si>
  <si>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</si>
  <si>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</si>
  <si>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</si>
  <si>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</si>
  <si>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</si>
  <si>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</si>
  <si>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</si>
  <si>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</si>
  <si>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</si>
  <si>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</si>
  <si>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</si>
  <si>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</si>
  <si>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</si>
  <si>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</si>
  <si>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</si>
  <si>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</si>
  <si>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</si>
  <si>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</si>
  <si>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</si>
  <si>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</si>
  <si>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</si>
  <si>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</si>
  <si>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</si>
  <si>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</si>
  <si>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</si>
  <si>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</si>
  <si>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</si>
  <si>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</si>
  <si>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</si>
  <si>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</si>
  <si>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</si>
  <si>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</si>
  <si>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</si>
  <si>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</si>
  <si>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</si>
  <si>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</si>
  <si>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</si>
  <si>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</si>
  <si>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</si>
  <si>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</si>
  <si>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</si>
  <si>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</si>
  <si>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</si>
  <si>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</si>
  <si>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</si>
  <si>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</si>
  <si>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</si>
  <si>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</si>
  <si>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</si>
  <si>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</si>
  <si>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</si>
  <si>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</si>
  <si>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</si>
  <si>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</si>
  <si>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</si>
  <si>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</si>
  <si>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</si>
  <si>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</si>
  <si>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</si>
  <si>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</si>
  <si>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</si>
  <si>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</si>
  <si>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</si>
  <si>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</si>
  <si>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</si>
  <si>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</si>
  <si>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</si>
  <si>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</si>
  <si>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</si>
  <si>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</si>
  <si>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</si>
  <si>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</si>
  <si>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</si>
  <si>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</si>
  <si>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</si>
  <si>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</si>
  <si>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</si>
  <si>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</si>
  <si>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</si>
  <si>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</si>
  <si>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</si>
  <si>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</si>
  <si>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</si>
  <si>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</si>
  <si>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</si>
  <si>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</si>
  <si>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</si>
  <si>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</si>
  <si>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</si>
  <si>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</si>
  <si>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</si>
  <si>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</si>
  <si>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</si>
  <si>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</si>
  <si>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</si>
  <si>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</si>
  <si>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</si>
  <si>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</si>
  <si>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</si>
  <si>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</si>
  <si>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</si>
  <si>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</si>
  <si>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</si>
  <si>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</si>
  <si>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</si>
  <si>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</si>
  <si>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</si>
  <si>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</si>
  <si>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</si>
  <si>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</si>
  <si>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</si>
  <si>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</si>
  <si>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</si>
  <si>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</si>
  <si>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</si>
  <si>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</si>
  <si>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</si>
  <si>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</si>
  <si>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</si>
  <si>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</si>
  <si>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</si>
  <si>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</si>
  <si>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</si>
  <si>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</si>
  <si>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</si>
  <si>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</si>
  <si>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</si>
  <si>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</si>
  <si>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</si>
  <si>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</si>
  <si>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</si>
  <si>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</si>
  <si>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</si>
  <si>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</si>
  <si>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</si>
  <si>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</si>
  <si>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</si>
  <si>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</si>
  <si>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</si>
  <si>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</si>
  <si>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</si>
  <si>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</si>
  <si>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</si>
  <si>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</si>
  <si>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</si>
  <si>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</si>
  <si>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</si>
  <si>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</si>
  <si>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</si>
  <si>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</si>
  <si>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</si>
  <si>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</si>
  <si>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</si>
  <si>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</si>
  <si>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</si>
  <si>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</si>
  <si>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</si>
  <si>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</si>
  <si>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</si>
  <si>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</si>
  <si>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</si>
  <si>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</si>
  <si>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</si>
  <si>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</si>
  <si>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</si>
  <si>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</si>
  <si>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</si>
  <si>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</si>
  <si>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</si>
  <si>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</si>
  <si>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</si>
  <si>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</si>
  <si>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</si>
  <si>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</si>
  <si>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</si>
  <si>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</si>
  <si>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</si>
  <si>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</si>
  <si>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</si>
  <si>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</si>
  <si>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</si>
  <si>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</si>
  <si>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</si>
  <si>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</si>
  <si>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</si>
  <si>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</si>
  <si>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</si>
  <si>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</si>
  <si>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</si>
  <si>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</si>
  <si>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</si>
  <si>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</si>
  <si>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</si>
  <si>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</si>
  <si>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</si>
  <si>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</si>
  <si>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</si>
  <si>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</si>
  <si>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</si>
  <si>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</si>
  <si>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</si>
  <si>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</si>
  <si>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</si>
  <si>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</si>
  <si>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</si>
  <si>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</si>
  <si>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</si>
  <si>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</si>
  <si>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</si>
  <si>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</si>
  <si>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</si>
  <si>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</si>
  <si>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</si>
  <si>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</si>
  <si>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</si>
  <si>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</si>
  <si>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</si>
  <si>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</si>
  <si>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</si>
  <si>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</si>
  <si>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</si>
  <si>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</si>
  <si>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</si>
  <si>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</si>
  <si>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</si>
  <si>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</si>
  <si>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</si>
  <si>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</si>
  <si>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</si>
  <si>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</si>
  <si>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</si>
  <si>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</si>
  <si>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</si>
  <si>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</si>
  <si>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</si>
  <si>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</si>
  <si>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</si>
  <si>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</si>
  <si>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</si>
  <si>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</si>
  <si>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</si>
  <si>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</si>
  <si>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</si>
  <si>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</si>
  <si>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</si>
  <si>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</si>
  <si>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</si>
  <si>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</si>
  <si>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</si>
  <si>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</si>
  <si>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</si>
  <si>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</si>
  <si>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</si>
  <si>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</si>
  <si>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</si>
  <si>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</si>
  <si>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</si>
  <si>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</si>
  <si>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</si>
  <si>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</si>
  <si>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</si>
  <si>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</si>
  <si>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</si>
  <si>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</si>
  <si>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</si>
  <si>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</si>
  <si>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</si>
  <si>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</si>
  <si>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</si>
  <si>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</si>
  <si>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</si>
  <si>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</si>
  <si>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</si>
  <si>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</si>
  <si>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</si>
  <si>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</si>
  <si>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</si>
  <si>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</si>
  <si>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</si>
  <si>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</si>
  <si>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</si>
  <si>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</si>
  <si>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</si>
  <si>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</si>
  <si>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</si>
  <si>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</si>
  <si>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</si>
  <si>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</si>
  <si>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</si>
  <si>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</si>
  <si>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</si>
  <si>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</si>
  <si>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</si>
  <si>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</si>
  <si>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</si>
  <si>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</si>
  <si>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</si>
  <si>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</si>
  <si>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</si>
  <si>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</si>
  <si>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</si>
  <si>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</si>
  <si>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</si>
  <si>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</si>
  <si>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</si>
  <si>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</si>
  <si>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</si>
  <si>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</si>
  <si>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</si>
  <si>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</si>
  <si>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</si>
  <si>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</si>
  <si>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</si>
  <si>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</si>
  <si>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</si>
  <si>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</si>
  <si>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</si>
  <si>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</si>
  <si>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</si>
  <si>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</si>
  <si>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</si>
  <si>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</si>
  <si>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</si>
  <si>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</si>
  <si>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</si>
  <si>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</si>
  <si>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</si>
  <si>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</si>
  <si>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</si>
  <si>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</si>
  <si>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</si>
  <si>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</si>
  <si>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</si>
  <si>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</si>
  <si>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</si>
  <si>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</si>
  <si>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</si>
  <si>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</si>
  <si>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</si>
  <si>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</si>
  <si>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</si>
  <si>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</si>
  <si>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</si>
  <si>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</si>
  <si>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</si>
  <si>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</si>
  <si>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</si>
  <si>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</si>
  <si>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</si>
  <si>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</si>
  <si>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</si>
  <si>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</si>
  <si>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</si>
  <si>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</si>
  <si>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</si>
  <si>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</si>
  <si>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</si>
  <si>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</si>
  <si>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</si>
  <si>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</si>
  <si>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</si>
  <si>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</si>
  <si>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</si>
  <si>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</si>
  <si>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</si>
  <si>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</si>
  <si>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</si>
  <si>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</si>
  <si>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</si>
  <si>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</si>
  <si>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</si>
  <si>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</si>
  <si>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</si>
  <si>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</si>
  <si>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</si>
  <si>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</si>
  <si>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</si>
  <si>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</si>
  <si>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</si>
  <si>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</si>
  <si>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</si>
  <si>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</si>
  <si>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</si>
  <si>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</si>
  <si>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</si>
  <si>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</si>
  <si>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</si>
  <si>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</si>
  <si>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</si>
  <si>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</si>
  <si>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</si>
  <si>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</si>
  <si>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</si>
  <si>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</si>
  <si>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</si>
  <si>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</si>
  <si>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</si>
  <si>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</si>
  <si>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</si>
  <si>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</si>
  <si>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</si>
  <si>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</si>
  <si>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</si>
  <si>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</si>
  <si>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</si>
  <si>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</si>
  <si>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</si>
  <si>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</si>
  <si>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</si>
  <si>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</si>
  <si>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</si>
  <si>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</si>
  <si>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</si>
  <si>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</si>
  <si>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</si>
  <si>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</si>
  <si>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</si>
  <si>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</si>
  <si>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</si>
  <si>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</si>
  <si>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</si>
  <si>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</si>
  <si>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</si>
  <si>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</si>
  <si>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</si>
  <si>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</si>
  <si>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</si>
  <si>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</si>
  <si>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</si>
  <si>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</si>
  <si>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</si>
  <si>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</si>
  <si>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</si>
  <si>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</si>
  <si>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</si>
  <si>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</si>
  <si>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</si>
  <si>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</si>
  <si>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</si>
  <si>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</si>
  <si>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</si>
  <si>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</si>
  <si>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</si>
  <si>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</si>
  <si>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</si>
  <si>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</si>
  <si>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</si>
  <si>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</si>
  <si>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</si>
  <si>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</si>
  <si>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</si>
  <si>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</si>
  <si>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</si>
  <si>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</si>
  <si>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</si>
  <si>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</si>
  <si>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</si>
  <si>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</si>
  <si>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</si>
  <si>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</si>
  <si>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</si>
  <si>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</si>
  <si>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</si>
  <si>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</si>
  <si>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</si>
  <si>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</si>
  <si>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</si>
  <si>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</si>
  <si>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</si>
  <si>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</si>
  <si>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</si>
  <si>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</si>
  <si>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</si>
  <si>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</si>
  <si>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</si>
  <si>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</si>
  <si>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</si>
  <si>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</si>
  <si>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</si>
  <si>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</si>
  <si>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</si>
  <si>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</si>
  <si>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</si>
  <si>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</si>
  <si>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</si>
  <si>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</si>
  <si>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</si>
  <si>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</si>
  <si>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</si>
  <si>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</si>
  <si>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</si>
  <si>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</si>
  <si>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</si>
  <si>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</si>
  <si>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</si>
  <si>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</si>
  <si>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</si>
  <si>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</si>
  <si>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</si>
  <si>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</si>
  <si>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</si>
  <si>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</si>
  <si>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</si>
  <si>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</si>
  <si>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</si>
  <si>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</si>
  <si>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</si>
  <si>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</si>
  <si>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</si>
  <si>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</si>
  <si>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</si>
  <si>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</si>
  <si>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</si>
  <si>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</si>
  <si>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</si>
  <si>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</si>
  <si>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</si>
  <si>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</si>
  <si>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</si>
  <si>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</si>
  <si>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</si>
  <si>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</si>
  <si>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</si>
  <si>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</si>
  <si>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</si>
  <si>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</si>
  <si>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</si>
  <si>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</si>
  <si>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</si>
  <si>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</si>
  <si>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</si>
  <si>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</si>
  <si>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</si>
  <si>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</si>
  <si>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</si>
  <si>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</si>
  <si>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</si>
  <si>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</si>
  <si>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</si>
  <si>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</si>
  <si>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</si>
  <si>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</si>
  <si>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</si>
  <si>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</si>
  <si>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</si>
  <si>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</si>
  <si>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</si>
  <si>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</si>
  <si>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</si>
  <si>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</si>
  <si>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</si>
  <si>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</si>
  <si>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</si>
  <si>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</si>
  <si>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</si>
  <si>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</si>
  <si>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</si>
  <si>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</si>
  <si>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</si>
  <si>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</si>
  <si>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</si>
  <si>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</si>
  <si>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</si>
  <si>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</si>
  <si>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</si>
  <si>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</si>
  <si>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</si>
  <si>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</si>
  <si>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</si>
  <si>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</si>
  <si>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</si>
  <si>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</si>
  <si>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</si>
  <si>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</si>
  <si>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</si>
  <si>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</si>
  <si>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</si>
  <si>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</si>
  <si>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</si>
  <si>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</si>
  <si>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</si>
  <si>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</si>
  <si>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</si>
  <si>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</si>
  <si>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</si>
  <si>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</si>
  <si>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</si>
  <si>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</si>
  <si>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</si>
  <si>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</si>
  <si>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</si>
  <si>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</si>
  <si>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</si>
  <si>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</si>
  <si>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</si>
  <si>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</si>
  <si>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</si>
  <si>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</si>
  <si>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</si>
  <si>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</si>
  <si>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</si>
  <si>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</si>
  <si>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</si>
  <si>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</si>
  <si>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</si>
  <si>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</si>
  <si>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</si>
  <si>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</si>
  <si>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</si>
  <si>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</si>
  <si>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</si>
  <si>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</si>
  <si>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</si>
  <si>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</si>
  <si>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</si>
  <si>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</si>
  <si>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</si>
  <si>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</si>
  <si>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</si>
  <si>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</si>
  <si>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</si>
  <si>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</si>
  <si>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</si>
  <si>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</si>
  <si>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</si>
  <si>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</si>
  <si>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</si>
  <si>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</si>
  <si>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</si>
  <si>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</si>
  <si>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</si>
  <si>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</si>
  <si>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</si>
  <si>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</si>
  <si>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</si>
  <si>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</si>
  <si>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</si>
  <si>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</si>
  <si>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</si>
  <si>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</si>
  <si>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</si>
  <si>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</si>
  <si>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</si>
  <si>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</si>
  <si>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</si>
  <si>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</si>
  <si>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</si>
  <si>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</si>
  <si>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</si>
  <si>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</si>
  <si>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</si>
  <si>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</si>
  <si>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</si>
  <si>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</si>
  <si>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</si>
  <si>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</si>
  <si>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</si>
  <si>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</si>
  <si>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</si>
  <si>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</si>
  <si>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</si>
  <si>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</si>
  <si>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</si>
  <si>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</si>
  <si>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</si>
  <si>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</si>
  <si>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</si>
  <si>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</si>
  <si>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</si>
  <si>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</si>
  <si>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</si>
  <si>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</si>
  <si>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</si>
  <si>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</si>
  <si>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</si>
  <si>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</si>
  <si>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</si>
  <si>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</si>
  <si>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</si>
  <si>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</si>
  <si>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</si>
  <si>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</si>
  <si>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</si>
  <si>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</si>
  <si>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</si>
  <si>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</si>
  <si>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</si>
  <si>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</si>
  <si>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</si>
  <si>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</si>
  <si>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</si>
  <si>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</si>
  <si>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</si>
  <si>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</si>
  <si>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</si>
  <si>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</si>
  <si>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</si>
  <si>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</si>
  <si>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</si>
  <si>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</si>
  <si>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</si>
  <si>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</si>
  <si>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</si>
  <si>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</si>
  <si>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</si>
  <si>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</si>
  <si>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</si>
  <si>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</si>
  <si>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</si>
  <si>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</si>
  <si>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</si>
  <si>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</si>
  <si>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</si>
  <si>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</si>
  <si>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</si>
  <si>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</si>
  <si>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</si>
  <si>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</si>
  <si>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</si>
  <si>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</si>
  <si>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</si>
  <si>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</si>
  <si>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</si>
  <si>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</si>
  <si>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</si>
  <si>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</si>
  <si>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</si>
  <si>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</si>
  <si>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</si>
  <si>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</si>
  <si>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</si>
  <si>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</si>
  <si>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</si>
  <si>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</si>
  <si>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</si>
  <si>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</si>
  <si>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</si>
  <si>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</si>
  <si>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</si>
  <si>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</si>
  <si>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</si>
  <si>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</si>
  <si>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</si>
  <si>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</si>
  <si>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</si>
  <si>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</si>
  <si>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</si>
  <si>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</si>
  <si>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</si>
  <si>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</si>
  <si>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</si>
  <si>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</si>
  <si>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</si>
  <si>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</si>
  <si>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</si>
  <si>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</si>
  <si>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</si>
  <si>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</si>
  <si>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</si>
  <si>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</si>
  <si>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</si>
  <si>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</si>
  <si>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</si>
  <si>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</si>
  <si>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</si>
  <si>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</si>
  <si>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</si>
  <si>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</si>
  <si>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</si>
  <si>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</si>
  <si>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</si>
  <si>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</si>
  <si>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</si>
  <si>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</si>
  <si>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</si>
  <si>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</si>
  <si>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</si>
  <si>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</si>
  <si>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</si>
  <si>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</si>
  <si>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</si>
  <si>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</si>
  <si>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</si>
  <si>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</si>
  <si>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</si>
  <si>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</si>
  <si>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</si>
  <si>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</si>
  <si>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</si>
  <si>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</si>
  <si>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</si>
  <si>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</si>
  <si>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</si>
  <si>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</si>
  <si>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</si>
  <si>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</si>
  <si>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</si>
  <si>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</si>
  <si>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</si>
  <si>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</si>
  <si>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</si>
  <si>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</si>
  <si>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</si>
  <si>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</si>
  <si>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</si>
  <si>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</si>
  <si>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</si>
  <si>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</si>
  <si>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</si>
  <si>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</si>
  <si>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</si>
  <si>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</si>
  <si>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</si>
  <si>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</si>
  <si>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</si>
  <si>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</si>
  <si>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</si>
  <si>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</si>
  <si>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</si>
  <si>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</si>
  <si>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</si>
  <si>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</si>
  <si>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</si>
  <si>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</si>
  <si>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</si>
  <si>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</si>
  <si>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</si>
  <si>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</si>
  <si>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</si>
  <si>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</si>
  <si>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</si>
  <si>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</si>
  <si>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</si>
  <si>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</si>
  <si>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</si>
  <si>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</si>
  <si>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</si>
  <si>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</si>
  <si>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</si>
  <si>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</si>
  <si>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</si>
  <si>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</si>
  <si>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</si>
  <si>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</si>
  <si>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</si>
  <si>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</si>
  <si>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</si>
  <si>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</si>
  <si>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</si>
  <si>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</si>
  <si>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</si>
  <si>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</si>
  <si>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</si>
  <si>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</si>
  <si>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</si>
  <si>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</si>
  <si>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</si>
  <si>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</si>
  <si>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</si>
  <si>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</si>
  <si>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</si>
  <si>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</si>
  <si>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</si>
  <si>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</si>
  <si>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</si>
  <si>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</si>
  <si>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</si>
  <si>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</si>
  <si>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</si>
  <si>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</si>
  <si>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</si>
  <si>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</si>
  <si>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</si>
  <si>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</si>
  <si>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</si>
  <si>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</si>
  <si>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</si>
  <si>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</si>
  <si>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</si>
  <si>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</si>
  <si>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</si>
  <si>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</si>
  <si>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</si>
  <si>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</si>
  <si>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</si>
  <si>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</si>
  <si>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</si>
  <si>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</si>
  <si>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</si>
  <si>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</si>
  <si>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</si>
  <si>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</si>
  <si>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</si>
  <si>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</si>
  <si>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</si>
  <si>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</si>
  <si>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</si>
  <si>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</si>
  <si>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</si>
  <si>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</si>
  <si>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</si>
  <si>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</si>
  <si>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</si>
  <si>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</si>
  <si>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</si>
  <si>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</si>
  <si>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</si>
  <si>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</si>
  <si>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</si>
  <si>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</si>
  <si>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</si>
  <si>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</si>
  <si>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</si>
  <si>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</si>
  <si>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</si>
  <si>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</si>
  <si>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</si>
  <si>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</si>
  <si>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</si>
  <si>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</si>
  <si>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</si>
  <si>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</si>
  <si>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</si>
  <si>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</si>
  <si>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</si>
  <si>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</si>
  <si>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</si>
  <si>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</si>
  <si>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</si>
  <si>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</si>
  <si>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</si>
  <si>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</si>
  <si>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</si>
  <si>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</si>
  <si>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</si>
  <si>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</si>
  <si>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</si>
  <si>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</si>
  <si>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</si>
  <si>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</si>
  <si>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</si>
  <si>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</si>
  <si>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</si>
  <si>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</si>
  <si>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</si>
  <si>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</si>
  <si>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</si>
  <si>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</si>
  <si>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</si>
  <si>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</si>
  <si>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</si>
  <si>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</si>
  <si>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</si>
  <si>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</si>
  <si>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</si>
  <si>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</si>
  <si>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</si>
  <si>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</si>
  <si>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</si>
  <si>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</si>
  <si>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</si>
  <si>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</si>
  <si>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</si>
  <si>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</si>
  <si>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</si>
  <si>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</si>
  <si>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</si>
  <si>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</si>
  <si>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</si>
  <si>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</si>
  <si>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</si>
  <si>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</si>
  <si>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</si>
  <si>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</si>
  <si>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</si>
  <si>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</si>
  <si>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</si>
  <si>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</si>
  <si>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</si>
  <si>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</si>
  <si>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</si>
  <si>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</si>
  <si>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</si>
  <si>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</si>
  <si>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</si>
  <si>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</si>
  <si>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</si>
  <si>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</si>
  <si>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</si>
  <si>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</si>
  <si>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</si>
  <si>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</si>
  <si>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</si>
  <si>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</si>
  <si>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</si>
  <si>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</si>
  <si>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</si>
  <si>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</si>
  <si>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</si>
  <si>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</si>
  <si>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</si>
  <si>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</si>
  <si>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</si>
  <si>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</si>
  <si>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</si>
  <si>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</si>
  <si>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</si>
  <si>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</si>
  <si>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</si>
  <si>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</si>
  <si>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</si>
  <si>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</si>
  <si>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</si>
  <si>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</si>
  <si>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</si>
  <si>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</si>
  <si>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</si>
  <si>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</si>
  <si>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</si>
  <si>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</si>
  <si>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</si>
  <si>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</si>
  <si>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</si>
  <si>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</si>
  <si>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</si>
  <si>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</si>
  <si>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</si>
  <si>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</si>
  <si>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</si>
  <si>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</si>
  <si>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</si>
  <si>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</si>
  <si>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</si>
  <si>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</si>
  <si>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</si>
  <si>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</si>
  <si>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</si>
  <si>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</si>
  <si>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</si>
  <si>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</si>
  <si>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</si>
  <si>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</si>
  <si>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</si>
  <si>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</si>
  <si>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</si>
  <si>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</si>
  <si>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</si>
  <si>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</si>
  <si>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</si>
  <si>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</si>
  <si>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</si>
  <si>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</si>
  <si>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</si>
  <si>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</si>
  <si>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</si>
  <si>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</si>
  <si>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</si>
  <si>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</si>
  <si>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</si>
  <si>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</si>
  <si>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</si>
  <si>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</si>
  <si>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</si>
  <si>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</si>
  <si>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</si>
  <si>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</si>
  <si>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</si>
  <si>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</si>
  <si>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</si>
  <si>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</si>
  <si>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</si>
  <si>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</si>
  <si>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</si>
  <si>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</si>
  <si>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</si>
  <si>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</si>
  <si>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</si>
  <si>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</si>
  <si>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</si>
  <si>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</si>
  <si>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</si>
  <si>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</si>
  <si>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</si>
  <si>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</si>
  <si>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</si>
  <si>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</si>
  <si>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</si>
  <si>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</si>
  <si>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</si>
  <si>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</si>
  <si>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</si>
  <si>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</si>
  <si>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</si>
  <si>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</si>
  <si>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</si>
  <si>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</si>
  <si>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</si>
  <si>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</si>
  <si>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</si>
  <si>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</si>
  <si>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</si>
  <si>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</si>
  <si>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</si>
  <si>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</si>
  <si>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</si>
  <si>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</si>
  <si>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</si>
  <si>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</si>
  <si>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</si>
  <si>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</si>
  <si>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</si>
  <si>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</si>
  <si>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</si>
  <si>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</si>
  <si>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</si>
  <si>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</si>
  <si>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</si>
  <si>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</si>
  <si>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</si>
  <si>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</si>
  <si>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</si>
  <si>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</si>
  <si>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</si>
  <si>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</si>
  <si>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</si>
  <si>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</si>
  <si>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</si>
  <si>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</si>
  <si>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</si>
  <si>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</si>
  <si>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</si>
  <si>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</si>
  <si>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</si>
  <si>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</si>
  <si>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</si>
  <si>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</si>
  <si>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</si>
  <si>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</si>
  <si>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</si>
  <si>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</si>
  <si>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</si>
  <si>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</si>
  <si>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</si>
  <si>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</si>
  <si>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</si>
  <si>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</si>
  <si>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</si>
  <si>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</si>
  <si>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</si>
  <si>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</si>
  <si>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</si>
  <si>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</si>
  <si>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</si>
  <si>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</si>
  <si>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</si>
  <si>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</si>
  <si>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</si>
  <si>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</si>
  <si>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</si>
  <si>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</si>
  <si>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</si>
  <si>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</si>
  <si>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</si>
  <si>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</si>
  <si>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</si>
  <si>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</si>
  <si>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</si>
  <si>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</si>
  <si>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</si>
  <si>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</si>
  <si>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</si>
  <si>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</si>
  <si>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</si>
  <si>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</si>
  <si>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</si>
  <si>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</si>
  <si>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</si>
  <si>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</si>
  <si>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</si>
  <si>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</si>
  <si>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</si>
  <si>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</si>
  <si>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</si>
  <si>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</si>
  <si>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</si>
  <si>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</si>
  <si>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</si>
  <si>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</si>
  <si>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</si>
  <si>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</si>
  <si>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</si>
  <si>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</si>
  <si>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</si>
  <si>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</si>
  <si>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</si>
  <si>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</si>
  <si>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</si>
  <si>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</si>
  <si>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</si>
  <si>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</si>
  <si>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</si>
  <si>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</si>
  <si>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</si>
  <si>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</si>
  <si>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</si>
  <si>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</si>
  <si>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</si>
  <si>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</si>
  <si>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</si>
  <si>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</si>
  <si>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</si>
  <si>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</si>
  <si>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</si>
  <si>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</si>
  <si>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</si>
  <si>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</si>
  <si>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</si>
  <si>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</si>
  <si>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</si>
  <si>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</si>
  <si>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</si>
  <si>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</si>
  <si>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</si>
  <si>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</si>
  <si>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</si>
  <si>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</si>
  <si>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</si>
  <si>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</si>
  <si>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</si>
  <si>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</si>
  <si>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</si>
  <si>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</si>
  <si>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</si>
  <si>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</si>
  <si>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</si>
  <si>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</si>
  <si>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</si>
  <si>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</si>
  <si>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</si>
  <si>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</si>
  <si>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</si>
  <si>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</si>
  <si>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</si>
  <si>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</si>
  <si>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</si>
  <si>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</si>
  <si>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</si>
  <si>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</si>
  <si>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</si>
  <si>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</si>
  <si>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</si>
  <si>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</si>
  <si>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</si>
  <si>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</si>
  <si>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</si>
  <si>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</si>
  <si>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</si>
  <si>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</si>
  <si>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</si>
  <si>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</si>
  <si>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</si>
  <si>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</si>
  <si>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</si>
  <si>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</si>
  <si>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</si>
  <si>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</si>
  <si>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</si>
  <si>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</si>
  <si>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</si>
  <si>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</si>
  <si>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</si>
  <si>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</si>
  <si>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</si>
  <si>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</si>
  <si>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</si>
  <si>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</si>
  <si>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</si>
  <si>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</si>
  <si>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</si>
  <si>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</si>
  <si>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</si>
  <si>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</si>
  <si>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</si>
  <si>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</si>
  <si>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</si>
  <si>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</si>
  <si>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</si>
  <si>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</si>
  <si>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</si>
  <si>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</si>
  <si>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</si>
  <si>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</si>
  <si>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</si>
  <si>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</si>
  <si>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</si>
  <si>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</si>
  <si>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</si>
  <si>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</si>
  <si>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</si>
  <si>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</si>
  <si>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</si>
  <si>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</si>
  <si>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</si>
  <si>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</si>
  <si>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</si>
  <si>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</si>
  <si>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</si>
  <si>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</si>
  <si>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</si>
  <si>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</si>
  <si>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</si>
  <si>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</si>
  <si>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</si>
  <si>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</si>
  <si>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</si>
  <si>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</si>
  <si>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</si>
  <si>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</si>
  <si>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</si>
  <si>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</si>
  <si>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</si>
  <si>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</si>
  <si>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</si>
  <si>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</si>
  <si>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</si>
  <si>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</si>
  <si>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</si>
  <si>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</si>
  <si>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</si>
  <si>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</si>
  <si>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</si>
  <si>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</si>
  <si>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</si>
  <si>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</si>
  <si>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</si>
  <si>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</si>
  <si>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</si>
  <si>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</si>
  <si>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</si>
  <si>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</si>
  <si>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</si>
  <si>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</si>
  <si>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</si>
  <si>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</si>
  <si>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</si>
  <si>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</si>
  <si>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</si>
  <si>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</si>
  <si>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</si>
  <si>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</si>
  <si>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</si>
  <si>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</si>
  <si>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</si>
  <si>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</si>
  <si>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</si>
  <si>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</si>
  <si>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</si>
  <si>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</si>
  <si>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</si>
  <si>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</si>
  <si>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</si>
  <si>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</si>
  <si>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</si>
  <si>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</si>
  <si>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</si>
  <si>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</si>
  <si>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</si>
  <si>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</si>
  <si>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</si>
  <si>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</si>
  <si>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</si>
  <si>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</si>
  <si>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</si>
  <si>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</si>
  <si>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</si>
  <si>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</si>
  <si>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</si>
  <si>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</si>
  <si>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</si>
  <si>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</si>
  <si>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</si>
  <si>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</si>
  <si>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</si>
  <si>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</si>
  <si>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</si>
  <si>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</si>
  <si>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</si>
  <si>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</si>
  <si>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</si>
  <si>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</si>
  <si>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</si>
  <si>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</si>
  <si>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</si>
  <si>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</si>
  <si>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</si>
  <si>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</si>
  <si>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</si>
  <si>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</si>
  <si>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</si>
  <si>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</si>
  <si>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</si>
  <si>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</si>
  <si>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</si>
  <si>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</si>
  <si>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</si>
  <si>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</si>
  <si>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</si>
  <si>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</si>
  <si>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</si>
  <si>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</si>
  <si>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</si>
  <si>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</si>
  <si>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</si>
  <si>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</si>
  <si>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</si>
  <si>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</si>
  <si>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</si>
  <si>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</si>
  <si>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</si>
  <si>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</si>
  <si>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</si>
  <si>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</si>
  <si>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</si>
  <si>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</si>
  <si>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</si>
  <si>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</si>
  <si>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</si>
  <si>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</si>
  <si>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</si>
  <si>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</si>
  <si>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</si>
  <si>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</si>
  <si>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</si>
  <si>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</si>
  <si>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</si>
  <si>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</si>
  <si>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</si>
  <si>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</si>
  <si>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</si>
  <si>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</si>
  <si>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</si>
  <si>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</si>
  <si>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</si>
  <si>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</si>
  <si>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</si>
  <si>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</si>
  <si>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</si>
  <si>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</si>
  <si>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</si>
  <si>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</si>
  <si>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</si>
  <si>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</si>
  <si>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</si>
  <si>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</si>
  <si>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</si>
  <si>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</si>
  <si>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</si>
  <si>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</si>
  <si>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</si>
  <si>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</si>
  <si>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</si>
  <si>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</si>
  <si>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</si>
  <si>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</si>
  <si>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</si>
  <si>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</si>
  <si>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</si>
  <si>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</si>
  <si>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</si>
  <si>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</si>
  <si>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</si>
  <si>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</si>
  <si>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</si>
  <si>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</si>
  <si>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</si>
  <si>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</si>
  <si>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</si>
  <si>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</si>
  <si>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</si>
  <si>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</si>
  <si>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</si>
  <si>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</si>
  <si>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</si>
  <si>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</si>
  <si>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</si>
  <si>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</si>
  <si>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</si>
  <si>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</si>
  <si>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</si>
  <si>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</si>
  <si>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</si>
  <si>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</si>
  <si>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</si>
  <si>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</si>
  <si>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</si>
  <si>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</si>
  <si>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</si>
  <si>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</si>
  <si>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</si>
  <si>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</si>
  <si>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</si>
  <si>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</si>
  <si>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</si>
  <si>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</si>
  <si>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</si>
  <si>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</si>
  <si>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</si>
  <si>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</si>
  <si>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</si>
  <si>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</si>
  <si>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</si>
  <si>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</si>
  <si>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</si>
  <si>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</si>
  <si>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</si>
  <si>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</si>
  <si>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</si>
  <si>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</si>
  <si>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</si>
  <si>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</si>
  <si>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</si>
  <si>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</si>
  <si>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</si>
  <si>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</si>
  <si>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</si>
  <si>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</si>
  <si>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</si>
  <si>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</si>
  <si>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</si>
  <si>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</si>
  <si>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</si>
  <si>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</si>
  <si>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</si>
  <si>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</si>
  <si>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</si>
  <si>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</si>
  <si>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</si>
  <si>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</si>
  <si>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</si>
  <si>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</si>
  <si>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</si>
  <si>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</si>
  <si>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</si>
  <si>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</si>
  <si>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</si>
  <si>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</si>
  <si>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</si>
  <si>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</si>
  <si>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</si>
  <si>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</si>
  <si>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</si>
  <si>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</si>
  <si>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</si>
  <si>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</si>
  <si>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</si>
  <si>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</si>
  <si>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</si>
  <si>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</si>
  <si>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</si>
  <si>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</si>
  <si>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</si>
  <si>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</si>
  <si>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</si>
  <si>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</si>
  <si>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</si>
  <si>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</si>
  <si>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</si>
  <si>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</si>
  <si>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</si>
  <si>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</si>
  <si>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</si>
  <si>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</si>
  <si>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</si>
  <si>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</si>
  <si>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</si>
  <si>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</si>
  <si>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</si>
  <si>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</si>
  <si>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</si>
  <si>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</si>
  <si>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</si>
  <si>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</si>
  <si>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</si>
  <si>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</si>
  <si>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</si>
  <si>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</si>
  <si>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</si>
  <si>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</si>
  <si>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</si>
  <si>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</si>
  <si>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</si>
  <si>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</si>
  <si>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</si>
  <si>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</si>
  <si>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</si>
  <si>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</si>
  <si>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</si>
  <si>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</si>
  <si>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</si>
  <si>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</si>
  <si>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</si>
  <si>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</si>
  <si>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</si>
  <si>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</si>
  <si>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</si>
  <si>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</si>
  <si>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</si>
  <si>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</si>
  <si>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</si>
  <si>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</si>
  <si>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</si>
  <si>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</si>
  <si>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</si>
  <si>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</si>
  <si>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</si>
  <si>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</si>
  <si>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</si>
  <si>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</si>
  <si>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</si>
  <si>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</si>
  <si>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</si>
  <si>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</si>
  <si>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</si>
  <si>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</si>
  <si>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</si>
  <si>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</si>
  <si>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</si>
  <si>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</si>
  <si>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</si>
  <si>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</si>
  <si>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</si>
  <si>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</si>
  <si>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</si>
  <si>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</si>
  <si>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</si>
  <si>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</si>
  <si>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</si>
  <si>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</si>
  <si>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</si>
  <si>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</si>
  <si>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</si>
  <si>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</si>
  <si>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</si>
  <si>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</si>
  <si>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</si>
  <si>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</si>
  <si>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</si>
  <si>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</si>
  <si>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</si>
  <si>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</si>
  <si>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</si>
  <si>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</si>
  <si>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</si>
  <si>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</si>
  <si>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</si>
  <si>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</si>
  <si>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</si>
  <si>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</si>
  <si>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</si>
  <si>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</si>
  <si>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</si>
  <si>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</si>
  <si>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</si>
  <si>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</si>
  <si>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</si>
  <si>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</si>
  <si>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</si>
  <si>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</si>
  <si>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</si>
  <si>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</si>
  <si>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</si>
  <si>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</si>
  <si>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</si>
  <si>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</si>
  <si>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</si>
  <si>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</si>
  <si>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</si>
  <si>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</si>
  <si>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</si>
  <si>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</si>
  <si>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</si>
  <si>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</si>
  <si>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</si>
  <si>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</si>
  <si>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</si>
  <si>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</si>
  <si>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</si>
  <si>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</si>
  <si>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</si>
  <si>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</si>
  <si>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</si>
  <si>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</si>
  <si>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</si>
  <si>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</si>
  <si>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</si>
  <si>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</si>
  <si>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</si>
  <si>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</si>
  <si>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</si>
  <si>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</si>
  <si>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</si>
  <si>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</si>
  <si>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</si>
  <si>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</si>
  <si>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</si>
  <si>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</si>
  <si>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</si>
  <si>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</si>
  <si>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</si>
  <si>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</si>
  <si>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</si>
  <si>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</si>
  <si>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</si>
  <si>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</si>
  <si>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</si>
  <si>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</si>
  <si>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</si>
  <si>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</si>
  <si>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</si>
  <si>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</si>
  <si>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</si>
  <si>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</si>
  <si>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</si>
  <si>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</si>
  <si>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</si>
  <si>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</si>
  <si>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</si>
  <si>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</si>
  <si>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</si>
  <si>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</si>
  <si>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</si>
  <si>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</si>
  <si>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</si>
  <si>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</si>
  <si>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</si>
  <si>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</si>
  <si>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</si>
  <si>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</si>
  <si>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</si>
  <si>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</si>
  <si>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</si>
  <si>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</si>
  <si>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</si>
  <si>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</si>
  <si>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</si>
  <si>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</si>
  <si>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</si>
  <si>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</si>
  <si>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</si>
  <si>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</si>
  <si>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</si>
  <si>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</si>
  <si>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</si>
  <si>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</si>
  <si>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</si>
  <si>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</si>
  <si>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</si>
  <si>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</si>
  <si>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</si>
  <si>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</si>
  <si>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</si>
  <si>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</si>
  <si>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</si>
  <si>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</si>
  <si>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</si>
  <si>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</si>
  <si>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</si>
  <si>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</si>
  <si>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</si>
  <si>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</si>
  <si>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</si>
  <si>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</si>
  <si>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</si>
  <si>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</si>
  <si>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</si>
  <si>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</si>
  <si>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</si>
  <si>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</si>
  <si>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</si>
  <si>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</si>
  <si>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</si>
  <si>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</si>
  <si>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</si>
  <si>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</si>
  <si>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</si>
  <si>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</si>
  <si>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</si>
  <si>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</si>
  <si>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</si>
  <si>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</si>
  <si>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</si>
  <si>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</si>
  <si>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</si>
  <si>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</si>
  <si>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</si>
  <si>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</si>
  <si>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</si>
  <si>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</si>
  <si>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</si>
  <si>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</si>
  <si>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</si>
  <si>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</si>
  <si>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</si>
  <si>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</si>
  <si>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</si>
  <si>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</si>
  <si>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</si>
  <si>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</si>
  <si>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</si>
  <si>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</si>
  <si>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</si>
  <si>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</si>
  <si>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</si>
  <si>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</si>
  <si>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</si>
  <si>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</si>
  <si>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</si>
  <si>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</si>
  <si>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</si>
  <si>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</si>
  <si>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</si>
  <si>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</si>
  <si>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</si>
  <si>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</si>
  <si>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</si>
  <si>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</si>
  <si>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</si>
  <si>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</si>
  <si>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</si>
  <si>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</si>
  <si>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</si>
  <si>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</si>
  <si>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</si>
  <si>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</si>
  <si>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</si>
  <si>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</si>
  <si>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</si>
  <si>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</si>
  <si>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</si>
  <si>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</si>
  <si>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</si>
  <si>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</si>
  <si>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</si>
  <si>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</si>
  <si>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</si>
  <si>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</si>
  <si>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</si>
  <si>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</si>
  <si>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</si>
  <si>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</si>
  <si>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</si>
  <si>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</si>
  <si>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</si>
  <si>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</si>
  <si>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</si>
  <si>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</si>
  <si>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</si>
  <si>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</si>
  <si>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</si>
  <si>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</si>
  <si>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</si>
  <si>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</si>
  <si>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</si>
  <si>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</si>
  <si>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</si>
  <si>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</si>
  <si>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</si>
  <si>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</si>
  <si>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</si>
  <si>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</si>
  <si>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</si>
  <si>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</si>
  <si>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</si>
  <si>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</si>
  <si>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</si>
  <si>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</si>
  <si>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</si>
  <si>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</si>
  <si>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</si>
  <si>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</si>
  <si>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</si>
  <si>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</si>
  <si>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</si>
  <si>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</si>
  <si>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</si>
  <si>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</si>
  <si>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</si>
  <si>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</si>
  <si>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</si>
  <si>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</si>
  <si>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</si>
  <si>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</si>
  <si>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</si>
  <si>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</si>
  <si>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</si>
  <si>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</si>
  <si>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</si>
  <si>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</si>
  <si>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</si>
  <si>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</si>
  <si>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</si>
  <si>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</si>
  <si>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</si>
  <si>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</si>
  <si>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</si>
  <si>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</si>
  <si>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</si>
  <si>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</si>
  <si>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</si>
  <si>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</si>
  <si>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</si>
  <si>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</si>
  <si>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</si>
  <si>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</si>
  <si>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</si>
  <si>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</si>
  <si>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</si>
  <si>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</si>
  <si>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</si>
  <si>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</si>
  <si>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</si>
  <si>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</si>
  <si>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</si>
  <si>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</si>
  <si>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</si>
  <si>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</si>
  <si>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</si>
  <si>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</si>
  <si>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</si>
  <si>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</si>
  <si>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</si>
  <si>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</si>
  <si>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</si>
  <si>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</si>
  <si>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</si>
  <si>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</si>
  <si>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</si>
  <si>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</si>
  <si>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</si>
  <si>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</si>
  <si>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</si>
  <si>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</si>
  <si>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</si>
  <si>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</si>
  <si>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</si>
  <si>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</si>
  <si>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</si>
  <si>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</si>
  <si>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</si>
  <si>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</si>
  <si>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</si>
  <si>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</si>
  <si>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</si>
  <si>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</si>
  <si>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</si>
  <si>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</si>
  <si>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</si>
  <si>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</si>
  <si>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</si>
  <si>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</si>
  <si>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</si>
  <si>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</si>
  <si>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</si>
  <si>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</si>
  <si>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</si>
  <si>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</si>
  <si>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</si>
  <si>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</si>
  <si>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</si>
  <si>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</si>
  <si>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</si>
  <si>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</si>
  <si>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</si>
  <si>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</si>
  <si>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</si>
  <si>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</si>
  <si>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</si>
  <si>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</si>
  <si>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</si>
  <si>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</si>
  <si>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</si>
  <si>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</si>
  <si>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</si>
  <si>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</si>
  <si>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</si>
  <si>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</si>
  <si>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</si>
  <si>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</si>
  <si>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</si>
  <si>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</si>
  <si>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</si>
  <si>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</si>
  <si>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</si>
  <si>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</si>
  <si>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</si>
  <si>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</si>
  <si>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</si>
  <si>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</si>
  <si>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</si>
  <si>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</si>
  <si>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</si>
  <si>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</si>
  <si>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</si>
  <si>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</si>
  <si>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</si>
  <si>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</si>
  <si>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</si>
  <si>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</si>
  <si>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</si>
  <si>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</si>
  <si>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</si>
  <si>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</si>
  <si>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</si>
  <si>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</si>
  <si>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</si>
  <si>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</si>
  <si>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</si>
  <si>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</si>
  <si>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</si>
  <si>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</si>
  <si>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</si>
  <si>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</si>
  <si>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</si>
  <si>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</si>
  <si>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</si>
  <si>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</si>
  <si>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</si>
  <si>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</si>
  <si>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</si>
  <si>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</si>
  <si>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</si>
  <si>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</si>
  <si>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</si>
  <si>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</si>
  <si>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</si>
  <si>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</si>
  <si>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</si>
  <si>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</si>
  <si>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</si>
  <si>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</si>
  <si>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</si>
  <si>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</si>
  <si>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</si>
  <si>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</si>
  <si>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</si>
  <si>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</si>
  <si>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</si>
  <si>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</si>
  <si>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</si>
  <si>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</si>
  <si>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</si>
  <si>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</si>
  <si>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</si>
  <si>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</si>
  <si>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</si>
  <si>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</si>
  <si>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</si>
  <si>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</si>
  <si>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</si>
  <si>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</si>
  <si>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</si>
  <si>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</si>
  <si>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</si>
  <si>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</si>
  <si>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</si>
  <si>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</si>
  <si>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</si>
  <si>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</si>
  <si>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</si>
  <si>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</si>
  <si>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</si>
  <si>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</si>
  <si>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</si>
  <si>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</si>
  <si>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</si>
  <si>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</si>
  <si>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</si>
  <si>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</si>
  <si>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</si>
  <si>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</si>
  <si>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</si>
  <si>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</si>
  <si>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</si>
  <si>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</si>
  <si>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</si>
  <si>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</si>
  <si>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</si>
  <si>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</si>
  <si>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</si>
  <si>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</si>
  <si>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</si>
  <si>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</si>
  <si>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</si>
  <si>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</si>
  <si>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</si>
  <si>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</si>
  <si>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</si>
  <si>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</si>
  <si>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</si>
  <si>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</si>
  <si>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</si>
  <si>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</si>
  <si>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</si>
  <si>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</si>
  <si>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</si>
  <si>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</si>
  <si>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</si>
  <si>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</si>
  <si>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</si>
  <si>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</si>
  <si>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</si>
  <si>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</si>
  <si>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</si>
  <si>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</si>
  <si>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</si>
  <si>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</si>
  <si>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</si>
  <si>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</si>
  <si>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</si>
  <si>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</si>
  <si>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</si>
  <si>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</si>
  <si>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</si>
  <si>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</si>
  <si>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</si>
  <si>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</si>
  <si>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</si>
  <si>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</si>
  <si>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</si>
  <si>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</si>
  <si>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</si>
  <si>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</si>
  <si>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</si>
  <si>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</si>
  <si>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</si>
  <si>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</si>
  <si>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</si>
  <si>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</si>
  <si>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</si>
  <si>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</si>
  <si>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</si>
  <si>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</si>
  <si>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</si>
  <si>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</si>
  <si>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</si>
  <si>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</si>
  <si>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</si>
  <si>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</si>
  <si>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</si>
  <si>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</si>
  <si>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</si>
  <si>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</si>
  <si>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</si>
  <si>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</si>
  <si>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</si>
  <si>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</si>
  <si>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</si>
  <si>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</si>
  <si>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</si>
  <si>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</si>
  <si>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</si>
  <si>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</si>
  <si>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</si>
  <si>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</si>
  <si>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</si>
  <si>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</si>
  <si>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</si>
  <si>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</si>
  <si>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</si>
  <si>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</si>
  <si>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</si>
  <si>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</si>
  <si>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</si>
  <si>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</si>
  <si>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</si>
  <si>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</si>
  <si>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</si>
  <si>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</si>
  <si>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</si>
  <si>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</si>
  <si>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</si>
  <si>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</si>
  <si>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</si>
  <si>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</si>
  <si>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</si>
  <si>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</si>
  <si>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</si>
  <si>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</si>
  <si>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</si>
  <si>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</si>
  <si>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</si>
  <si>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</si>
  <si>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</si>
  <si>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</si>
  <si>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</si>
  <si>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</si>
  <si>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</si>
  <si>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</si>
  <si>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</si>
  <si>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</si>
  <si>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</si>
  <si>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</si>
  <si>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</si>
  <si>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</si>
  <si>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</si>
  <si>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</si>
  <si>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</si>
  <si>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</si>
  <si>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</si>
  <si>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</si>
  <si>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</si>
  <si>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</si>
  <si>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</si>
  <si>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</si>
  <si>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</si>
  <si>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</si>
  <si>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</si>
  <si>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</si>
  <si>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</si>
  <si>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</si>
  <si>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</si>
  <si>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</si>
  <si>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</si>
  <si>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</si>
  <si>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</si>
  <si>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</si>
  <si>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</si>
  <si>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</si>
  <si>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</si>
  <si>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</si>
  <si>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</si>
  <si>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</si>
  <si>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</si>
  <si>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</si>
  <si>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</si>
  <si>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</si>
  <si>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</si>
  <si>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</si>
  <si>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</si>
  <si>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</si>
  <si>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</si>
  <si>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</si>
  <si>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</si>
  <si>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</si>
  <si>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</si>
  <si>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</si>
  <si>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</si>
  <si>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</si>
  <si>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</si>
  <si>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</si>
  <si>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</si>
  <si>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</si>
  <si>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</si>
  <si>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</si>
  <si>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</si>
  <si>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</si>
  <si>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</si>
  <si>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</si>
  <si>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</si>
  <si>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</si>
  <si>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</si>
  <si>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</si>
  <si>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</si>
  <si>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</si>
  <si>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</si>
  <si>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</si>
  <si>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</si>
  <si>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</si>
  <si>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</si>
  <si>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</si>
  <si>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</si>
  <si>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</si>
  <si>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</si>
  <si>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</si>
  <si>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</si>
  <si>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</si>
  <si>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</si>
  <si>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</si>
  <si>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</si>
  <si>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</si>
  <si>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</si>
  <si>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</si>
  <si>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</si>
  <si>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</si>
  <si>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</si>
  <si>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</si>
  <si>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</si>
  <si>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</si>
  <si>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</si>
  <si>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</si>
  <si>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</si>
  <si>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</si>
  <si>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</si>
  <si>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</si>
  <si>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</si>
  <si>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</si>
  <si>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</si>
  <si>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</si>
  <si>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</si>
  <si>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</si>
  <si>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</si>
  <si>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</si>
  <si>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</si>
  <si>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</si>
  <si>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</si>
  <si>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</si>
  <si>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</si>
  <si>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</si>
  <si>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</si>
  <si>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</si>
  <si>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</si>
  <si>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</si>
  <si>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</si>
  <si>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</si>
  <si>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</si>
  <si>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</si>
  <si>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</si>
  <si>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</si>
  <si>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</si>
  <si>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</si>
  <si>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</si>
  <si>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</si>
  <si>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</si>
  <si>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</si>
  <si>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</si>
  <si>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</si>
  <si>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</si>
  <si>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</si>
  <si>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</si>
  <si>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</si>
  <si>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</si>
  <si>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</si>
  <si>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</si>
  <si>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</si>
  <si>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</si>
  <si>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</si>
  <si>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</si>
  <si>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</si>
  <si>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</si>
  <si>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</si>
  <si>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</si>
  <si>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</si>
  <si>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</si>
  <si>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</si>
  <si>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</si>
  <si>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</si>
  <si>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</si>
  <si>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</si>
  <si>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</si>
  <si>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</si>
  <si>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</si>
  <si>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</si>
  <si>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</si>
  <si>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</si>
  <si>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</si>
  <si>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</si>
  <si>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</si>
  <si>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</si>
  <si>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</si>
  <si>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</si>
  <si>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</si>
  <si>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</si>
  <si>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</si>
  <si>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</si>
  <si>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</si>
  <si>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</si>
  <si>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</si>
  <si>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</si>
  <si>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</si>
  <si>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</si>
  <si>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</si>
  <si>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</si>
  <si>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</si>
  <si>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</si>
  <si>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</si>
  <si>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</si>
  <si>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</si>
  <si>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</si>
  <si>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</si>
  <si>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</si>
  <si>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</si>
  <si>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</si>
  <si>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</si>
  <si>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</si>
  <si>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</si>
  <si>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</si>
  <si>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</si>
  <si>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</si>
  <si>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</si>
  <si>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</si>
  <si>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</si>
  <si>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</si>
  <si>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</si>
  <si>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</si>
  <si>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</si>
  <si>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</si>
  <si>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</si>
  <si>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</si>
  <si>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</si>
  <si>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</si>
  <si>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</si>
  <si>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</si>
  <si>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</si>
  <si>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</si>
  <si>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</si>
  <si>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</si>
  <si>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</si>
  <si>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</si>
  <si>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</si>
  <si>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</si>
  <si>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</si>
  <si>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</si>
  <si>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</si>
  <si>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</si>
  <si>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</si>
  <si>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</si>
  <si>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</si>
  <si>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</si>
  <si>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</si>
  <si>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</si>
  <si>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</si>
  <si>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</si>
  <si>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</si>
  <si>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</si>
  <si>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</si>
  <si>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</si>
  <si>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</si>
  <si>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</si>
  <si>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</si>
  <si>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</si>
  <si>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</si>
  <si>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</si>
  <si>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</si>
  <si>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</si>
  <si>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</si>
  <si>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</si>
  <si>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</si>
  <si>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</si>
  <si>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</si>
  <si>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</si>
  <si>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</si>
  <si>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</si>
  <si>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</si>
  <si>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</si>
  <si>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</si>
  <si>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</si>
  <si>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</si>
  <si>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</si>
  <si>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</si>
  <si>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</si>
  <si>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</si>
  <si>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</si>
  <si>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</si>
  <si>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</si>
  <si>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</si>
  <si>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</si>
  <si>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</si>
  <si>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</si>
  <si>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</si>
  <si>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</si>
  <si>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</si>
  <si>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</si>
  <si>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</si>
  <si>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</si>
  <si>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</si>
  <si>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</si>
  <si>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</si>
  <si>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</si>
  <si>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</si>
  <si>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</si>
  <si>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</si>
  <si>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</si>
  <si>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</si>
  <si>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</si>
  <si>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</si>
  <si>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</si>
  <si>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</si>
  <si>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</si>
  <si>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</si>
  <si>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</si>
  <si>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</si>
  <si>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</si>
  <si>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</si>
  <si>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</si>
  <si>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</si>
  <si>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</si>
  <si>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</si>
  <si>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</si>
  <si>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</si>
  <si>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</si>
  <si>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</si>
  <si>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</si>
  <si>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</si>
  <si>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</si>
  <si>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</si>
  <si>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</si>
  <si>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</si>
  <si>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</si>
  <si>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</si>
  <si>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</si>
  <si>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</si>
  <si>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</si>
  <si>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</si>
  <si>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</si>
  <si>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</si>
  <si>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</si>
  <si>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</si>
  <si>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</si>
  <si>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</si>
  <si>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</si>
  <si>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</si>
  <si>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</si>
  <si>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</si>
  <si>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</si>
  <si>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</si>
  <si>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</si>
  <si>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</si>
  <si>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</si>
  <si>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</si>
  <si>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</si>
  <si>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</si>
  <si>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</si>
  <si>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</si>
  <si>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</si>
  <si>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</si>
  <si>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</si>
  <si>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</si>
  <si>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</si>
  <si>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</si>
  <si>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</si>
  <si>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</si>
  <si>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</si>
  <si>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</si>
  <si>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</si>
  <si>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</si>
  <si>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</si>
  <si>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</si>
  <si>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</si>
  <si>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</si>
  <si>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</si>
  <si>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</si>
  <si>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</si>
  <si>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</si>
  <si>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</si>
  <si>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</si>
  <si>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</si>
  <si>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</si>
  <si>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</si>
  <si>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</si>
  <si>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</si>
  <si>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</si>
  <si>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</si>
  <si>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</si>
  <si>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</si>
  <si>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</si>
  <si>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</si>
  <si>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</si>
  <si>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</si>
  <si>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</si>
  <si>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</si>
  <si>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</si>
  <si>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</si>
  <si>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</si>
  <si>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</si>
  <si>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</si>
  <si>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</si>
  <si>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</si>
  <si>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</si>
  <si>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</si>
  <si>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</si>
  <si>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</si>
  <si>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</si>
  <si>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</si>
  <si>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</si>
  <si>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</si>
  <si>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</si>
  <si>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</si>
  <si>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</si>
  <si>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</si>
  <si>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</si>
  <si>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</si>
  <si>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</si>
  <si>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</si>
  <si>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</si>
  <si>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</si>
  <si>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</si>
  <si>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</si>
  <si>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</si>
  <si>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</si>
  <si>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</si>
  <si>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</si>
  <si>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</si>
  <si>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</si>
  <si>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</si>
  <si>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</si>
  <si>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</si>
  <si>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</si>
  <si>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</si>
  <si>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</si>
  <si>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</si>
  <si>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</si>
  <si>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</si>
  <si>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</si>
  <si>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</si>
  <si>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</si>
  <si>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</si>
  <si>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</si>
  <si>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</si>
  <si>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</si>
  <si>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</si>
  <si>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</si>
  <si>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</si>
  <si>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</si>
  <si>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</si>
  <si>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</si>
  <si>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</si>
  <si>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</si>
  <si>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</si>
  <si>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</si>
  <si>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</si>
  <si>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</si>
  <si>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</si>
  <si>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</si>
  <si>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</si>
  <si>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</si>
  <si>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</si>
  <si>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</si>
  <si>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</si>
  <si>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</si>
  <si>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</si>
  <si>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</si>
  <si>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</si>
  <si>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</si>
  <si>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</si>
  <si>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</si>
  <si>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</si>
  <si>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</si>
  <si>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</si>
  <si>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</si>
  <si>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</si>
  <si>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</si>
  <si>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</si>
  <si>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</si>
  <si>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</si>
  <si>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</si>
  <si>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</si>
  <si>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</si>
  <si>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</si>
  <si>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</si>
  <si>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</si>
  <si>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</si>
  <si>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</si>
  <si>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</si>
  <si>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</si>
  <si>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</si>
  <si>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</si>
  <si>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</si>
  <si>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</si>
  <si>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</si>
  <si>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</si>
  <si>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</si>
  <si>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</si>
  <si>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</si>
  <si>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</si>
  <si>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</si>
  <si>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</si>
  <si>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</si>
  <si>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</si>
  <si>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</si>
  <si>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</si>
  <si>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</si>
  <si>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</si>
  <si>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</si>
  <si>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</si>
  <si>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</si>
  <si>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</si>
  <si>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</si>
  <si>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</si>
  <si>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</si>
  <si>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</si>
  <si>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</si>
  <si>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</si>
  <si>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</si>
  <si>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</si>
  <si>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</si>
  <si>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</si>
  <si>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</si>
  <si>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</si>
  <si>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</si>
  <si>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</si>
  <si>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</si>
  <si>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</si>
  <si>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</si>
  <si>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</si>
  <si>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</si>
  <si>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</si>
  <si>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</si>
  <si>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</si>
  <si>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</si>
  <si>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</si>
  <si>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</si>
  <si>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</si>
  <si>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</si>
  <si>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</si>
  <si>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</si>
  <si>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</si>
  <si>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</si>
  <si>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</si>
  <si>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</si>
  <si>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</si>
  <si>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</si>
  <si>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</si>
  <si>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</si>
  <si>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</si>
  <si>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</si>
  <si>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</si>
  <si>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</si>
  <si>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</si>
  <si>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</si>
  <si>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</si>
  <si>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</si>
  <si>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</si>
  <si>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</si>
  <si>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</si>
  <si>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</si>
  <si>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</si>
  <si>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</si>
  <si>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</si>
  <si>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</si>
  <si>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</si>
  <si>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</si>
  <si>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</si>
  <si>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</si>
  <si>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</si>
  <si>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</si>
  <si>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</si>
  <si>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</si>
  <si>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</si>
  <si>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</si>
  <si>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</si>
  <si>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</si>
  <si>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</si>
  <si>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</si>
  <si>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</si>
  <si>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</si>
  <si>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</si>
  <si>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</si>
  <si>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</si>
  <si>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</si>
  <si>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</si>
  <si>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</si>
  <si>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</si>
  <si>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</si>
  <si>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</si>
  <si>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</si>
  <si>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</si>
  <si>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</si>
  <si>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</si>
  <si>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</si>
  <si>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</si>
  <si>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</si>
  <si>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</si>
  <si>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</si>
  <si>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</si>
  <si>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</si>
  <si>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</si>
  <si>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</si>
  <si>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</si>
  <si>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</si>
  <si>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</si>
  <si>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</si>
  <si>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</si>
  <si>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</si>
  <si>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</si>
  <si>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</si>
  <si>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</si>
  <si>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</si>
  <si>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</si>
  <si>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</si>
  <si>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</si>
  <si>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</si>
  <si>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</si>
  <si>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</si>
  <si>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</si>
  <si>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</si>
  <si>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</si>
  <si>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</si>
  <si>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</si>
  <si>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</si>
  <si>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</si>
  <si>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</si>
  <si>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</si>
  <si>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</si>
  <si>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</si>
  <si>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</si>
  <si>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</si>
  <si>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</si>
  <si>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</si>
  <si>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</si>
  <si>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</si>
  <si>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</si>
  <si>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</si>
  <si>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</si>
  <si>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</si>
  <si>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</si>
  <si>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</si>
  <si>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</si>
  <si>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</si>
  <si>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</si>
  <si>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</si>
  <si>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</si>
  <si>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</si>
  <si>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</si>
  <si>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</si>
  <si>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</si>
  <si>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</si>
  <si>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</si>
  <si>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</si>
  <si>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</si>
  <si>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</si>
  <si>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</si>
  <si>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</si>
  <si>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</si>
  <si>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</si>
  <si>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</si>
  <si>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</si>
  <si>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</si>
  <si>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</si>
  <si>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</si>
  <si>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</si>
  <si>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</si>
  <si>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</si>
  <si>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</si>
  <si>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</si>
  <si>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</si>
  <si>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</si>
  <si>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</si>
  <si>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</si>
  <si>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</si>
  <si>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</si>
  <si>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</si>
  <si>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</si>
  <si>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</si>
  <si>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</si>
  <si>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</si>
  <si>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</si>
  <si>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</si>
  <si>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</si>
  <si>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</si>
  <si>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</si>
  <si>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</si>
  <si>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</si>
  <si>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</si>
  <si>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</si>
  <si>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</si>
  <si>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</si>
  <si>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</si>
  <si>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</si>
  <si>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</si>
  <si>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</si>
  <si>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</si>
  <si>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</si>
  <si>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</si>
  <si>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</si>
  <si>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</si>
  <si>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</si>
  <si>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</si>
  <si>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</si>
  <si>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</si>
  <si>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</si>
  <si>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</si>
  <si>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</si>
  <si>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</si>
  <si>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</si>
  <si>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</si>
  <si>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</si>
  <si>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</si>
  <si>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</si>
  <si>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</si>
  <si>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</si>
  <si>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</si>
  <si>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</si>
  <si>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</si>
  <si>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</si>
  <si>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</si>
  <si>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</si>
  <si>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</si>
  <si>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</si>
  <si>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</si>
  <si>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</si>
  <si>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</si>
  <si>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</si>
  <si>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</si>
  <si>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</si>
  <si>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</si>
  <si>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</si>
  <si>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</si>
  <si>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</si>
  <si>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</si>
  <si>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</si>
  <si>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</si>
  <si>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</si>
  <si>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</si>
  <si>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</si>
  <si>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</si>
  <si>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</si>
  <si>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</si>
  <si>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</si>
  <si>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</si>
  <si>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</si>
  <si>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</si>
  <si>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</si>
  <si>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</si>
  <si>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</si>
  <si>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</si>
  <si>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</si>
  <si>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</si>
  <si>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</si>
  <si>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</si>
  <si>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</si>
  <si>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</si>
  <si>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</si>
  <si>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</si>
  <si>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</si>
  <si>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</si>
  <si>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</si>
  <si>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</si>
  <si>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</si>
  <si>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</si>
  <si>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</si>
  <si>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</si>
  <si>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</si>
  <si>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</si>
  <si>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</si>
  <si>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</si>
  <si>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</si>
  <si>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</si>
  <si>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</si>
  <si>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</si>
  <si>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</si>
  <si>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</si>
  <si>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</si>
  <si>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</si>
  <si>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</si>
  <si>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</si>
  <si>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</si>
  <si>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</si>
  <si>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</si>
  <si>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</si>
  <si>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</si>
  <si>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</si>
  <si>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</si>
  <si>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</si>
  <si>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</si>
  <si>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</si>
  <si>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</si>
  <si>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</si>
  <si>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</si>
  <si>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</si>
  <si>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</si>
  <si>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</si>
  <si>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</si>
  <si>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</si>
  <si>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</si>
  <si>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</si>
  <si>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</si>
  <si>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</si>
  <si>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</si>
  <si>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</si>
  <si>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</si>
  <si>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</si>
  <si>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</si>
  <si>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</si>
  <si>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</si>
  <si>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</si>
  <si>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</si>
  <si>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</si>
  <si>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</si>
  <si>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</si>
  <si>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</si>
  <si>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</si>
  <si>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</si>
  <si>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</si>
  <si>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</si>
  <si>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</si>
  <si>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</si>
  <si>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</si>
  <si>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</si>
  <si>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</si>
  <si>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</si>
  <si>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</si>
  <si>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</si>
  <si>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</si>
  <si>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</si>
  <si>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</si>
  <si>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</si>
  <si>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</si>
  <si>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</si>
  <si>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</si>
  <si>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</si>
  <si>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</si>
  <si>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</si>
  <si>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</si>
  <si>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</si>
  <si>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</si>
  <si>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</si>
  <si>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</si>
  <si>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</si>
  <si>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</si>
  <si>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</si>
  <si>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</si>
  <si>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</si>
  <si>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</si>
  <si>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</si>
  <si>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</si>
  <si>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</si>
  <si>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</si>
  <si>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</si>
  <si>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</si>
  <si>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</si>
  <si>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</si>
  <si>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</si>
  <si>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</si>
  <si>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</si>
  <si>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</si>
  <si>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</si>
  <si>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</si>
  <si>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</si>
  <si>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</si>
  <si>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</si>
  <si>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</si>
  <si>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</si>
  <si>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</si>
  <si>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</si>
  <si>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</si>
  <si>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</si>
  <si>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</si>
  <si>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</si>
  <si>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</si>
  <si>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</si>
  <si>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</si>
  <si>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</si>
  <si>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</si>
  <si>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</si>
  <si>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</si>
  <si>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</si>
  <si>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</si>
  <si>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</si>
  <si>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</si>
  <si>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</si>
  <si>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</si>
  <si>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</si>
  <si>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</si>
  <si>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</si>
  <si>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</si>
  <si>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</si>
  <si>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</si>
  <si>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</si>
  <si>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</si>
  <si>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</si>
  <si>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</si>
  <si>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</si>
  <si>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</si>
  <si>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</si>
  <si>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</si>
  <si>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</si>
  <si>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</si>
  <si>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</si>
  <si>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</si>
  <si>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</si>
  <si>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</si>
  <si>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</si>
  <si>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</si>
  <si>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</si>
  <si>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</si>
  <si>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</si>
  <si>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</si>
  <si>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</si>
  <si>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</si>
  <si>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</si>
  <si>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</si>
  <si>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</si>
  <si>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</si>
  <si>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</si>
  <si>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</si>
  <si>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</si>
  <si>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</si>
  <si>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</si>
  <si>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</si>
  <si>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</si>
  <si>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</si>
  <si>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</si>
  <si>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</si>
  <si>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</si>
  <si>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</si>
  <si>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</si>
  <si>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</si>
  <si>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</si>
  <si>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</si>
  <si>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</si>
  <si>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</si>
  <si>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</si>
  <si>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</si>
  <si>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</si>
  <si>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</si>
  <si>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</si>
  <si>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</si>
  <si>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</si>
  <si>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</si>
  <si>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</si>
  <si>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</si>
  <si>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</si>
  <si>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</si>
  <si>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</si>
  <si>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</si>
  <si>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</si>
  <si>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</si>
  <si>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</si>
  <si>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</si>
  <si>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</si>
  <si>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</si>
  <si>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</si>
  <si>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</si>
  <si>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</si>
  <si>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</si>
  <si>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</si>
  <si>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</si>
  <si>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</si>
  <si>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</si>
  <si>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</si>
  <si>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</si>
  <si>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</si>
  <si>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</si>
  <si>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</si>
  <si>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</si>
  <si>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</si>
  <si>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</si>
  <si>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</si>
  <si>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</si>
  <si>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</si>
  <si>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</si>
  <si>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</si>
  <si>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</si>
  <si>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</si>
  <si>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</si>
  <si>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</si>
  <si>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</si>
  <si>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</si>
  <si>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</si>
  <si>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</si>
  <si>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</si>
  <si>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</si>
  <si>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</si>
  <si>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</si>
  <si>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</si>
  <si>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</si>
  <si>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</si>
  <si>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</si>
  <si>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</si>
  <si>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</si>
  <si>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</si>
  <si>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</si>
  <si>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</si>
  <si>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</si>
  <si>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</si>
  <si>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</si>
  <si>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</si>
  <si>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</si>
  <si>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</si>
  <si>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</si>
  <si>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</si>
  <si>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</si>
  <si>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</si>
  <si>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</si>
  <si>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</si>
  <si>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</si>
  <si>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</si>
  <si>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</si>
  <si>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</si>
  <si>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</si>
  <si>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</si>
  <si>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</si>
  <si>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</si>
  <si>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</si>
  <si>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</si>
  <si>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</si>
  <si>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</si>
  <si>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</si>
  <si>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</si>
  <si>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</si>
  <si>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</si>
  <si>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</si>
  <si>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</si>
  <si>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</si>
  <si>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</si>
  <si>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</si>
  <si>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</si>
  <si>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</si>
  <si>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</si>
  <si>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</si>
  <si>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</si>
  <si>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</si>
  <si>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</si>
  <si>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</si>
  <si>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</si>
  <si>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</si>
  <si>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</si>
  <si>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</si>
  <si>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</si>
  <si>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</si>
  <si>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</si>
  <si>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</si>
  <si>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</si>
  <si>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</si>
  <si>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</si>
  <si>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</si>
  <si>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</si>
  <si>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</si>
  <si>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</si>
  <si>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</si>
  <si>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</si>
  <si>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</si>
  <si>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</si>
  <si>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</si>
  <si>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</si>
  <si>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</si>
  <si>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</si>
  <si>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</si>
  <si>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</si>
  <si>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</si>
  <si>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</si>
  <si>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</si>
  <si>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</si>
  <si>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</si>
  <si>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</si>
  <si>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</si>
  <si>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</si>
  <si>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</si>
  <si>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</si>
  <si>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</si>
  <si>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</si>
  <si>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</si>
  <si>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</si>
  <si>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</si>
  <si>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</si>
  <si>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</si>
  <si>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</si>
  <si>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</si>
  <si>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</si>
  <si>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</si>
  <si>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</si>
  <si>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</si>
  <si>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</si>
  <si>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</si>
  <si>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</si>
  <si>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</si>
  <si>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</si>
  <si>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</si>
  <si>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</si>
  <si>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</si>
  <si>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</si>
  <si>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</si>
  <si>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</si>
  <si>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</si>
  <si>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</si>
  <si>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</si>
  <si>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</si>
  <si>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</si>
  <si>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</si>
  <si>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</si>
  <si>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</si>
  <si>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</si>
  <si>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</si>
  <si>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</si>
  <si>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</si>
  <si>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</si>
  <si>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</si>
  <si>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</si>
  <si>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</si>
  <si>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</si>
  <si>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</si>
  <si>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</si>
  <si>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</si>
  <si>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</si>
  <si>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</si>
  <si>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</si>
  <si>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</si>
  <si>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</si>
  <si>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</si>
  <si>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</si>
  <si>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</si>
  <si>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</si>
  <si>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</si>
  <si>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</si>
  <si>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</si>
  <si>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</si>
  <si>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</si>
  <si>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</si>
  <si>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</si>
  <si>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</si>
  <si>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</si>
  <si>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</si>
  <si>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</si>
  <si>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</si>
  <si>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</si>
  <si>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</si>
  <si>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</si>
  <si>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</si>
  <si>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</si>
  <si>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</si>
  <si>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</si>
  <si>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</si>
  <si>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</si>
  <si>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</si>
  <si>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</si>
  <si>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</si>
  <si>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</si>
  <si>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</si>
  <si>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</si>
  <si>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</si>
  <si>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</si>
  <si>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</si>
  <si>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</si>
  <si>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</si>
  <si>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</si>
  <si>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</si>
  <si>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</si>
  <si>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</si>
  <si>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</si>
  <si>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</si>
  <si>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</si>
  <si>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</si>
  <si>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</si>
  <si>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</si>
  <si>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</si>
  <si>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</si>
  <si>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</si>
  <si>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</si>
  <si>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</si>
  <si>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</si>
  <si>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</si>
  <si>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</si>
  <si>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</si>
  <si>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</si>
  <si>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</si>
  <si>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</si>
  <si>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</si>
  <si>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</si>
  <si>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</si>
  <si>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</si>
  <si>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</si>
  <si>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</si>
  <si>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</si>
  <si>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</si>
  <si>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</si>
  <si>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</si>
  <si>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</si>
  <si>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</si>
  <si>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</si>
  <si>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</si>
  <si>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</si>
  <si>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</si>
  <si>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</si>
  <si>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</si>
  <si>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</si>
  <si>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</si>
  <si>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</si>
  <si>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</si>
  <si>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</si>
  <si>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</si>
  <si>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</si>
  <si>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</si>
  <si>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</si>
  <si>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</si>
  <si>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</si>
  <si>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</si>
  <si>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</si>
  <si>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</si>
  <si>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</si>
  <si>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</si>
  <si>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</si>
  <si>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</si>
  <si>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</si>
  <si>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</si>
  <si>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</si>
  <si>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</si>
  <si>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</si>
  <si>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</si>
  <si>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</si>
  <si>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</si>
  <si>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</si>
  <si>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</si>
  <si>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</si>
  <si>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</si>
  <si>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</si>
  <si>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</si>
  <si>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</si>
  <si>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</si>
  <si>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</si>
  <si>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</si>
  <si>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</si>
  <si>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</si>
  <si>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</si>
  <si>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</si>
  <si>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</si>
  <si>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</si>
  <si>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</si>
  <si>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</si>
  <si>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</si>
  <si>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</si>
  <si>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</si>
  <si>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</si>
  <si>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</si>
  <si>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</si>
  <si>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</si>
  <si>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</si>
  <si>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</si>
  <si>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</si>
  <si>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</si>
  <si>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</si>
  <si>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</si>
  <si>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</si>
  <si>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</si>
  <si>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</si>
  <si>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</si>
  <si>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</si>
  <si>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</si>
  <si>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</si>
  <si>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</si>
  <si>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</si>
  <si>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</si>
  <si>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</si>
  <si>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</si>
  <si>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</si>
  <si>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</si>
  <si>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</si>
  <si>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</si>
  <si>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</si>
  <si>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</si>
  <si>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</si>
  <si>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</si>
  <si>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</si>
  <si>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</si>
  <si>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</si>
  <si>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</si>
  <si>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</si>
  <si>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</si>
  <si>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</si>
  <si>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</si>
  <si>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</si>
  <si>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</si>
  <si>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</si>
  <si>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</si>
  <si>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</si>
  <si>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</si>
  <si>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</si>
  <si>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</si>
  <si>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</si>
  <si>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</si>
  <si>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</si>
  <si>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</si>
  <si>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</si>
  <si>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</si>
  <si>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</si>
  <si>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</si>
  <si>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</si>
  <si>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</si>
  <si>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</si>
  <si>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</si>
  <si>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</si>
  <si>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</si>
  <si>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</si>
  <si>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</si>
  <si>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</si>
  <si>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</si>
  <si>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</si>
  <si>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</si>
  <si>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</si>
  <si>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</si>
  <si>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</si>
  <si>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</si>
  <si>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</si>
  <si>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</si>
  <si>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</si>
  <si>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</si>
  <si>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</si>
  <si>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</si>
  <si>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</si>
  <si>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</si>
  <si>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</si>
  <si>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</si>
  <si>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</si>
  <si>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</si>
  <si>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</si>
  <si>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</si>
  <si>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</si>
  <si>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</si>
  <si>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</si>
  <si>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</si>
  <si>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</si>
  <si>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</si>
  <si>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</si>
  <si>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</si>
  <si>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</si>
  <si>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</si>
  <si>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</si>
  <si>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</si>
  <si>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</si>
  <si>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</si>
  <si>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</si>
  <si>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</si>
  <si>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</si>
  <si>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</si>
  <si>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</si>
  <si>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</si>
  <si>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</si>
  <si>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</si>
  <si>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</si>
  <si>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</si>
  <si>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</si>
  <si>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</si>
  <si>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</si>
  <si>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</si>
  <si>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</si>
  <si>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</si>
  <si>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</si>
  <si>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</si>
  <si>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</si>
  <si>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</si>
  <si>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</si>
  <si>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</si>
  <si>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</si>
  <si>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</si>
  <si>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</si>
  <si>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</si>
  <si>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</si>
  <si>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</si>
  <si>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</si>
  <si>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</si>
  <si>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</si>
  <si>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</si>
  <si>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</si>
  <si>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</si>
  <si>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</si>
  <si>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</si>
  <si>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</si>
  <si>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</si>
  <si>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</si>
  <si>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</si>
  <si>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</si>
  <si>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</si>
  <si>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</si>
  <si>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</si>
  <si>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</si>
  <si>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</si>
  <si>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</si>
  <si>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</si>
  <si>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</si>
  <si>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</si>
  <si>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</si>
  <si>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</si>
  <si>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</si>
  <si>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</si>
  <si>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</si>
  <si>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</si>
  <si>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</si>
  <si>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</si>
  <si>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</si>
  <si>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</si>
  <si>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</si>
  <si>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</si>
  <si>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</si>
  <si>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</si>
  <si>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</si>
  <si>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</si>
  <si>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</si>
  <si>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</si>
  <si>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</si>
  <si>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</si>
  <si>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</si>
  <si>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</si>
  <si>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</si>
  <si>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</si>
  <si>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</si>
  <si>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</si>
  <si>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</si>
  <si>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</si>
  <si>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</si>
  <si>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</si>
  <si>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</si>
  <si>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</si>
  <si>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</si>
  <si>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</si>
  <si>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</si>
  <si>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</si>
  <si>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</si>
  <si>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</si>
  <si>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</si>
  <si>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</si>
  <si>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</si>
  <si>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</si>
  <si>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</si>
  <si>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</si>
  <si>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</si>
  <si>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</si>
  <si>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</si>
  <si>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</si>
  <si>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</si>
  <si>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</si>
  <si>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</si>
  <si>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</si>
  <si>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</si>
  <si>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</si>
  <si>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</si>
  <si>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</si>
  <si>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</si>
  <si>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</si>
  <si>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</si>
  <si>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</si>
  <si>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</si>
  <si>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</si>
  <si>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</si>
  <si>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</si>
  <si>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</si>
  <si>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</si>
  <si>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</si>
  <si>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</si>
  <si>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</si>
  <si>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</si>
  <si>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</si>
  <si>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</si>
  <si>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</si>
  <si>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</si>
  <si>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</si>
  <si>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</si>
  <si>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</si>
  <si>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</si>
  <si>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</si>
  <si>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</si>
  <si>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</si>
  <si>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</si>
  <si>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</si>
  <si>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</si>
  <si>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</si>
  <si>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</si>
  <si>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</si>
  <si>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</si>
  <si>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</si>
  <si>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</si>
  <si>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</si>
  <si>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</si>
  <si>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</si>
  <si>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</si>
  <si>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</si>
  <si>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</si>
  <si>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</si>
  <si>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</si>
  <si>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</si>
  <si>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</si>
  <si>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</si>
  <si>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</si>
  <si>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</si>
  <si>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</si>
  <si>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</si>
  <si>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</si>
  <si>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</si>
  <si>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</si>
  <si>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</si>
  <si>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</si>
  <si>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</si>
  <si>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</si>
  <si>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</si>
  <si>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</si>
  <si>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</si>
  <si>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</si>
  <si>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</si>
  <si>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</si>
  <si>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</si>
  <si>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</si>
  <si>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</si>
  <si>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</si>
  <si>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</si>
  <si>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</si>
  <si>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</si>
  <si>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</si>
  <si>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</si>
  <si>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</si>
  <si>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</si>
  <si>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</si>
  <si>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</si>
  <si>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</si>
  <si>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</si>
  <si>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</si>
  <si>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</si>
  <si>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</si>
  <si>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</si>
  <si>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</si>
  <si>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</si>
  <si>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</si>
  <si>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</si>
  <si>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</si>
  <si>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</si>
  <si>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</si>
  <si>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</si>
  <si>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</si>
  <si>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</si>
  <si>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</si>
  <si>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</si>
  <si>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</si>
  <si>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</si>
  <si>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</si>
  <si>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</si>
  <si>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</si>
  <si>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</si>
  <si>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</si>
  <si>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</si>
  <si>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</si>
  <si>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</si>
  <si>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</si>
  <si>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</si>
  <si>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</si>
  <si>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</si>
  <si>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</si>
  <si>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</si>
  <si>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</si>
  <si>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</si>
  <si>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</si>
  <si>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</si>
  <si>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</si>
  <si>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</si>
  <si>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</si>
  <si>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</si>
  <si>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</si>
  <si>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</si>
  <si>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</si>
  <si>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</si>
  <si>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</si>
  <si>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</si>
  <si>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</si>
  <si>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</si>
  <si>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</si>
  <si>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</si>
  <si>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</si>
  <si>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</si>
  <si>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</si>
  <si>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</si>
  <si>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</si>
  <si>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</si>
  <si>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</si>
  <si>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</si>
  <si>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</si>
  <si>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</si>
  <si>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</si>
  <si>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</si>
  <si>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</si>
  <si>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</si>
  <si>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</si>
  <si>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</si>
  <si>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</si>
  <si>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</si>
  <si>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</si>
  <si>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</si>
  <si>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</si>
  <si>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</si>
  <si>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</si>
  <si>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</si>
  <si>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</si>
  <si>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</si>
  <si>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</si>
  <si>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</si>
  <si>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</si>
  <si>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</si>
  <si>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</si>
  <si>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</si>
  <si>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</si>
  <si>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</si>
  <si>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</si>
  <si>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</si>
  <si>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</si>
  <si>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</si>
  <si>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</si>
  <si>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</si>
  <si>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</si>
  <si>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</si>
  <si>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</si>
  <si>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</si>
  <si>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</si>
  <si>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</si>
  <si>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</si>
  <si>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</si>
  <si>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</si>
  <si>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</si>
  <si>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</si>
  <si>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</si>
  <si>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</si>
  <si>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</si>
  <si>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</si>
  <si>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</si>
  <si>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</si>
  <si>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</si>
  <si>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</si>
  <si>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</si>
  <si>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</si>
  <si>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</si>
  <si>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</si>
  <si>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</si>
  <si>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</si>
  <si>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</si>
  <si>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</si>
  <si>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</si>
  <si>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</si>
  <si>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</si>
  <si>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</si>
  <si>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</si>
  <si>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</si>
  <si>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</si>
  <si>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</si>
  <si>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</si>
  <si>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</si>
  <si>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</si>
  <si>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</si>
  <si>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</si>
  <si>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</si>
  <si>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</si>
  <si>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</si>
  <si>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</si>
  <si>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</si>
  <si>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</si>
  <si>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</si>
  <si>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</si>
  <si>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</si>
  <si>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</si>
  <si>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</si>
  <si>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</si>
  <si>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</si>
  <si>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</si>
  <si>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</si>
  <si>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</si>
  <si>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</si>
  <si>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</si>
  <si>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</si>
  <si>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</si>
  <si>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</si>
  <si>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</si>
  <si>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</si>
  <si>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</si>
  <si>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</si>
  <si>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</si>
  <si>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</si>
  <si>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</si>
  <si>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</si>
  <si>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</si>
  <si>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</si>
  <si>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</si>
  <si>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</si>
  <si>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</si>
  <si>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</si>
  <si>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</si>
  <si>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</si>
  <si>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</si>
  <si>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</si>
  <si>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</si>
  <si>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</si>
  <si>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</si>
  <si>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</si>
  <si>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</si>
  <si>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</si>
  <si>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</si>
  <si>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</si>
  <si>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</si>
  <si>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</si>
  <si>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</si>
  <si>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</si>
  <si>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</si>
  <si>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</si>
  <si>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</si>
  <si>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</si>
  <si>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</si>
  <si>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</si>
  <si>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</si>
  <si>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</si>
  <si>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</si>
  <si>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</si>
  <si>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</si>
  <si>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</si>
  <si>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</si>
  <si>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</si>
  <si>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</si>
  <si>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</si>
  <si>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</si>
  <si>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</si>
  <si>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</si>
  <si>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</si>
  <si>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</si>
  <si>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</si>
  <si>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</si>
  <si>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</si>
  <si>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</si>
  <si>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</si>
  <si>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</si>
  <si>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</si>
  <si>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</si>
  <si>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</si>
  <si>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</si>
  <si>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</si>
  <si>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</si>
  <si>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</si>
  <si>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</si>
  <si>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</si>
  <si>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</si>
  <si>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</si>
  <si>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</si>
  <si>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</si>
  <si>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</si>
  <si>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</si>
  <si>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</si>
  <si>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</si>
  <si>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</si>
  <si>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</si>
  <si>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</si>
  <si>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</si>
  <si>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</si>
  <si>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</si>
  <si>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</si>
  <si>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</si>
  <si>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</si>
  <si>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</si>
  <si>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</si>
  <si>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</si>
  <si>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</si>
  <si>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</si>
  <si>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</si>
  <si>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</si>
  <si>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</si>
  <si>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</si>
  <si>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</si>
  <si>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</si>
  <si>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</si>
  <si>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</si>
  <si>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</si>
  <si>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</si>
  <si>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</si>
  <si>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</si>
  <si>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</si>
  <si>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</si>
  <si>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</si>
  <si>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</si>
  <si>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</si>
  <si>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</si>
  <si>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</si>
  <si>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</si>
  <si>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</si>
  <si>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</si>
  <si>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</si>
  <si>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</si>
  <si>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</si>
  <si>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</si>
  <si>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</si>
  <si>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</si>
  <si>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</si>
  <si>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</si>
  <si>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</si>
  <si>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</si>
  <si>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</si>
  <si>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</si>
  <si>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</si>
  <si>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</si>
  <si>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</si>
  <si>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</si>
  <si>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</si>
  <si>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</si>
  <si>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</si>
  <si>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</si>
  <si>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</si>
  <si>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</si>
  <si>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</si>
  <si>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</si>
  <si>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</si>
  <si>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</si>
  <si>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</si>
  <si>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</si>
  <si>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</si>
  <si>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</si>
  <si>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</si>
  <si>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</si>
  <si>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</si>
  <si>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</si>
  <si>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</si>
  <si>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</si>
  <si>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</si>
  <si>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</si>
  <si>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</si>
  <si>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</si>
  <si>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</si>
  <si>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</si>
  <si>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</si>
  <si>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</si>
  <si>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</si>
  <si>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</si>
  <si>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</si>
  <si>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</si>
  <si>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</si>
  <si>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</si>
  <si>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</si>
  <si>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</si>
  <si>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</si>
  <si>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</si>
  <si>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</si>
  <si>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</si>
  <si>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</si>
  <si>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</si>
  <si>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</si>
  <si>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</si>
  <si>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</si>
  <si>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</si>
  <si>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</si>
  <si>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</si>
  <si>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</si>
  <si>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</si>
  <si>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</si>
  <si>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</si>
  <si>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</si>
  <si>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</si>
  <si>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</si>
  <si>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</si>
  <si>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</si>
  <si>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</si>
  <si>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</si>
  <si>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</si>
  <si>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</si>
  <si>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</si>
  <si>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</si>
  <si>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</si>
  <si>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</si>
  <si>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</si>
  <si>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</si>
  <si>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</si>
  <si>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</si>
  <si>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</si>
  <si>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</si>
  <si>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</si>
  <si>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</si>
  <si>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</si>
  <si>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</si>
  <si>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</si>
  <si>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</si>
  <si>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</si>
  <si>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</si>
  <si>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</si>
  <si>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</si>
  <si>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</si>
  <si>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</si>
  <si>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</si>
  <si>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</si>
  <si>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</si>
  <si>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</si>
  <si>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</si>
  <si>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</si>
  <si>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</si>
  <si>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</si>
  <si>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</si>
  <si>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</si>
  <si>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</si>
  <si>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</si>
  <si>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</si>
  <si>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</si>
  <si>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</si>
  <si>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</si>
  <si>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</si>
  <si>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</si>
  <si>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</si>
  <si>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</si>
  <si>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</si>
  <si>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</si>
  <si>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</si>
  <si>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</si>
  <si>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</si>
  <si>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</si>
  <si>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</si>
  <si>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</si>
  <si>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</si>
  <si>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</si>
  <si>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</si>
  <si>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</si>
  <si>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</si>
  <si>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</si>
  <si>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</si>
  <si>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</si>
  <si>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</si>
  <si>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</si>
  <si>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</si>
  <si>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</si>
  <si>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</si>
  <si>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</si>
  <si>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</si>
  <si>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</si>
  <si>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</si>
  <si>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</si>
  <si>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</si>
  <si>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</si>
  <si>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</si>
  <si>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</si>
  <si>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</si>
  <si>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</si>
  <si>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</si>
  <si>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</si>
  <si>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</si>
  <si>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</si>
  <si>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</si>
  <si>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</si>
  <si>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</si>
  <si>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</si>
  <si>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</si>
  <si>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</si>
  <si>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</si>
  <si>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</si>
  <si>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</si>
  <si>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</si>
  <si>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</si>
  <si>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</si>
  <si>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</si>
  <si>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</si>
  <si>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</si>
  <si>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</si>
  <si>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</si>
  <si>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</si>
  <si>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</si>
  <si>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</si>
  <si>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</si>
  <si>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</si>
  <si>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</si>
  <si>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</si>
  <si>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</si>
  <si>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</si>
  <si>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</si>
  <si>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</si>
  <si>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</si>
  <si>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</si>
  <si>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</si>
  <si>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</si>
  <si>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</si>
  <si>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</si>
  <si>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</si>
  <si>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</si>
  <si>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</si>
  <si>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</si>
  <si>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</si>
  <si>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</si>
  <si>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</si>
  <si>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</si>
  <si>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</si>
  <si>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</si>
  <si>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</si>
  <si>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</si>
  <si>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</si>
  <si>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</si>
  <si>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</si>
  <si>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</si>
  <si>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</si>
  <si>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</si>
  <si>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</si>
  <si>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</si>
  <si>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</si>
  <si>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</si>
  <si>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</si>
  <si>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</si>
  <si>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</si>
  <si>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</si>
  <si>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</si>
  <si>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</si>
  <si>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</si>
  <si>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</si>
  <si>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</si>
  <si>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</si>
  <si>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</si>
  <si>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</si>
  <si>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</si>
  <si>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</si>
  <si>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</si>
  <si>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</si>
  <si>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</si>
  <si>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</si>
  <si>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</si>
  <si>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</si>
  <si>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</si>
  <si>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</si>
  <si>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</si>
  <si>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</si>
  <si>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</si>
  <si>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</si>
  <si>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</si>
  <si>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</si>
  <si>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</si>
  <si>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</si>
  <si>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</si>
  <si>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</si>
  <si>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</si>
  <si>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</si>
  <si>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</si>
  <si>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</si>
  <si>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</si>
  <si>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</si>
  <si>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</si>
  <si>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</si>
  <si>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</si>
  <si>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</si>
  <si>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</si>
  <si>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</si>
  <si>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</si>
  <si>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</si>
  <si>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</si>
  <si>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</si>
  <si>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</si>
  <si>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</si>
  <si>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</si>
  <si>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</si>
  <si>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</si>
  <si>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</si>
  <si>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</si>
  <si>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</si>
  <si>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</si>
  <si>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</si>
  <si>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</si>
  <si>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</si>
  <si>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</si>
  <si>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</si>
  <si>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</si>
  <si>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</si>
  <si>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</si>
  <si>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</si>
  <si>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</si>
  <si>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</si>
  <si>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</si>
  <si>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</si>
  <si>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</si>
  <si>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</si>
  <si>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</si>
  <si>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</si>
  <si>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</si>
  <si>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</si>
  <si>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</si>
  <si>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</si>
  <si>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</si>
  <si>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</si>
  <si>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</si>
  <si>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</si>
  <si>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</si>
  <si>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</si>
  <si>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</si>
  <si>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</si>
  <si>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</si>
  <si>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</si>
  <si>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</si>
  <si>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</si>
  <si>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</si>
  <si>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</si>
  <si>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</si>
  <si>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</si>
  <si>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</si>
  <si>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</si>
  <si>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</si>
  <si>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</si>
  <si>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</si>
  <si>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</si>
  <si>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</si>
  <si>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</si>
  <si>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</si>
  <si>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</si>
  <si>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</si>
  <si>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</si>
  <si>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</si>
  <si>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</si>
  <si>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</si>
  <si>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</si>
  <si>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</si>
  <si>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</si>
  <si>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</si>
  <si>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</si>
  <si>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</si>
  <si>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</si>
  <si>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</si>
  <si>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</si>
  <si>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</si>
  <si>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</si>
  <si>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</si>
  <si>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</si>
  <si>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</si>
  <si>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</si>
  <si>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</si>
  <si>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</si>
  <si>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</si>
  <si>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</si>
  <si>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</si>
  <si>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</si>
  <si>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</si>
  <si>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</si>
  <si>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</si>
  <si>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</si>
  <si>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</si>
  <si>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</si>
  <si>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</si>
  <si>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</si>
  <si>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</si>
  <si>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</si>
  <si>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</si>
  <si>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</si>
  <si>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</si>
  <si>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</si>
  <si>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</si>
  <si>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</si>
  <si>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</si>
  <si>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</si>
  <si>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</si>
  <si>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</si>
  <si>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</si>
  <si>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</si>
  <si>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</si>
  <si>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</si>
  <si>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</si>
  <si>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</si>
  <si>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</si>
  <si>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</si>
  <si>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</si>
  <si>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</si>
  <si>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</si>
  <si>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</si>
  <si>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</si>
  <si>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</si>
  <si>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</si>
  <si>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</si>
  <si>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</si>
  <si>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</si>
  <si>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</si>
  <si>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</si>
  <si>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</si>
  <si>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</si>
  <si>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</si>
  <si>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</si>
  <si>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</si>
  <si>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</si>
  <si>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</si>
  <si>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</si>
  <si>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</si>
  <si>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</si>
  <si>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</si>
  <si>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</si>
  <si>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</si>
  <si>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</si>
  <si>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</si>
  <si>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</si>
  <si>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</si>
  <si>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</si>
  <si>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</si>
  <si>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</si>
  <si>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</si>
  <si>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</si>
  <si>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</si>
  <si>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</si>
  <si>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</si>
  <si>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</si>
  <si>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</si>
  <si>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</si>
  <si>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</si>
  <si>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</si>
  <si>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</si>
  <si>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</si>
  <si>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</si>
  <si>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</si>
  <si>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</si>
  <si>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</si>
  <si>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</si>
  <si>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</si>
  <si>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</si>
  <si>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</si>
  <si>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</si>
  <si>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</si>
  <si>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</si>
  <si>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</si>
  <si>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</si>
  <si>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</si>
  <si>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</si>
  <si>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</si>
  <si>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</si>
  <si>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</si>
  <si>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</si>
  <si>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</si>
  <si>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</si>
  <si>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</si>
  <si>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</si>
  <si>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</si>
  <si>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</si>
  <si>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</si>
  <si>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</si>
  <si>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</si>
  <si>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</si>
  <si>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</si>
  <si>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</si>
  <si>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</si>
  <si>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</si>
  <si>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</si>
  <si>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</si>
  <si>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</si>
  <si>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</si>
  <si>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</si>
  <si>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</si>
  <si>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</si>
  <si>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</si>
  <si>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</si>
  <si>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</si>
  <si>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</si>
  <si>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</si>
  <si>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</si>
  <si>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</si>
  <si>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</si>
  <si>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</si>
  <si>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</si>
  <si>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</si>
  <si>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</si>
  <si>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</si>
  <si>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</si>
  <si>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</si>
  <si>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</si>
  <si>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</si>
  <si>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</si>
  <si>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</si>
  <si>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</si>
  <si>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</si>
  <si>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</si>
  <si>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</si>
  <si>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</si>
  <si>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</si>
  <si>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</si>
  <si>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</si>
  <si>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</si>
  <si>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</si>
  <si>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</si>
  <si>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</si>
  <si>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</si>
  <si>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</si>
  <si>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</si>
  <si>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</si>
  <si>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</si>
  <si>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</si>
  <si>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</si>
  <si>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</si>
  <si>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</si>
  <si>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</si>
  <si>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</si>
  <si>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</si>
  <si>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</si>
  <si>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</si>
  <si>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</si>
  <si>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</si>
  <si>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</si>
  <si>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</si>
  <si>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</si>
  <si>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</si>
  <si>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</si>
  <si>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</si>
  <si>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</si>
  <si>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</si>
  <si>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</si>
  <si>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</si>
  <si>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</si>
  <si>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</si>
  <si>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</si>
  <si>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</si>
  <si>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</si>
  <si>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</si>
  <si>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</si>
  <si>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</si>
  <si>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</si>
  <si>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</si>
  <si>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</si>
  <si>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</si>
  <si>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</si>
  <si>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</si>
  <si>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</si>
  <si>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</si>
  <si>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</si>
  <si>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</si>
  <si>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</si>
  <si>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</si>
  <si>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</si>
  <si>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</si>
  <si>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</si>
  <si>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</si>
  <si>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</si>
  <si>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</si>
  <si>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</si>
  <si>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</si>
  <si>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</si>
  <si>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</si>
  <si>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</si>
  <si>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</si>
  <si>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</si>
  <si>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</si>
  <si>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</si>
  <si>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</si>
  <si>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</si>
  <si>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</si>
  <si>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</si>
  <si>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</si>
  <si>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</si>
  <si>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</si>
  <si>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</si>
  <si>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</si>
  <si>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</si>
  <si>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</si>
  <si>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</si>
  <si>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</si>
  <si>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</si>
  <si>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</si>
  <si>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</si>
  <si>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</si>
  <si>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</si>
  <si>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</si>
  <si>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</si>
  <si>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</si>
  <si>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</si>
  <si>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</si>
  <si>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</si>
  <si>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</si>
  <si>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</si>
  <si>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</si>
  <si>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</si>
  <si>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</si>
  <si>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</si>
  <si>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</si>
  <si>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</si>
  <si>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</si>
  <si>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</si>
  <si>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</si>
  <si>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</si>
  <si>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</si>
  <si>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</si>
  <si>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</si>
  <si>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</si>
  <si>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</si>
  <si>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</si>
  <si>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</si>
  <si>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</si>
  <si>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</si>
  <si>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</si>
  <si>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</si>
  <si>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</si>
  <si>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</si>
  <si>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</si>
  <si>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</si>
  <si>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</si>
  <si>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</si>
  <si>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</si>
  <si>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</si>
  <si>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</si>
  <si>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</si>
  <si>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</si>
  <si>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</si>
  <si>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</si>
  <si>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</si>
  <si>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</si>
  <si>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</si>
  <si>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</si>
  <si>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</si>
  <si>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</si>
  <si>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</si>
  <si>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</si>
  <si>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</si>
  <si>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</si>
  <si>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</si>
  <si>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</si>
  <si>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</si>
  <si>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</si>
  <si>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</si>
  <si>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</si>
  <si>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</si>
  <si>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</si>
  <si>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</si>
  <si>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</si>
  <si>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</si>
  <si>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</si>
  <si>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</si>
  <si>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</si>
  <si>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</si>
  <si>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</si>
  <si>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</si>
  <si>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</si>
  <si>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</si>
  <si>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</si>
  <si>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</si>
  <si>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</si>
  <si>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</si>
  <si>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</si>
  <si>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</si>
  <si>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</si>
  <si>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</si>
  <si>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</si>
  <si>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</si>
  <si>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</si>
  <si>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</si>
  <si>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</si>
  <si>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</si>
  <si>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</si>
  <si>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</si>
  <si>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</si>
  <si>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</si>
  <si>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</si>
  <si>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</si>
  <si>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</si>
  <si>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</si>
  <si>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</si>
  <si>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</si>
  <si>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</si>
  <si>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</si>
  <si>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</si>
  <si>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</si>
  <si>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</si>
  <si>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</si>
  <si>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</si>
  <si>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</si>
  <si>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</si>
  <si>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</si>
  <si>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</si>
  <si>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</si>
  <si>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</si>
  <si>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</si>
  <si>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</si>
  <si>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</si>
  <si>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</si>
  <si>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</si>
  <si>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</si>
  <si>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</si>
  <si>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</si>
  <si>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</si>
  <si>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</si>
  <si>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</si>
  <si>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</si>
  <si>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</si>
  <si>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</si>
  <si>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</si>
  <si>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</si>
  <si>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</si>
  <si>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</si>
  <si>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</si>
  <si>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</si>
  <si>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</si>
  <si>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</si>
  <si>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</si>
  <si>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</si>
  <si>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</si>
  <si>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</si>
  <si>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</si>
  <si>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</si>
  <si>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</si>
  <si>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</si>
  <si>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</si>
  <si>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</si>
  <si>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</si>
  <si>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</si>
  <si>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</si>
  <si>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</si>
  <si>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</si>
  <si>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</si>
  <si>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</si>
  <si>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</si>
  <si>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</si>
  <si>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</si>
  <si>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</si>
  <si>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</si>
  <si>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</si>
  <si>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</si>
  <si>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</si>
  <si>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</si>
  <si>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</si>
  <si>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</si>
  <si>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</si>
  <si>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</si>
  <si>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</si>
  <si>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</si>
  <si>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</si>
  <si>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</si>
  <si>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</si>
  <si>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</si>
  <si>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</si>
  <si>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</si>
  <si>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</si>
  <si>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</si>
  <si>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</si>
  <si>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</si>
  <si>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</si>
  <si>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</si>
  <si>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</si>
  <si>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</si>
  <si>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</si>
  <si>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</si>
  <si>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</si>
  <si>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</si>
  <si>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</si>
  <si>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</si>
  <si>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</si>
  <si>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</si>
  <si>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</si>
  <si>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</si>
  <si>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</si>
  <si>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</si>
  <si>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</si>
  <si>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</si>
  <si>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</si>
  <si>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</si>
  <si>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</si>
  <si>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</si>
  <si>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</si>
  <si>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</si>
  <si>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</si>
  <si>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</si>
  <si>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</si>
  <si>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</si>
  <si>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</si>
  <si>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</si>
  <si>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</si>
  <si>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</si>
  <si>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</si>
  <si>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</si>
  <si>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</si>
  <si>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</si>
  <si>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</si>
  <si>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</si>
  <si>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</si>
  <si>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</si>
  <si>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</si>
  <si>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</si>
  <si>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</si>
  <si>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</si>
  <si>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</si>
  <si>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</si>
  <si>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</si>
  <si>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</si>
  <si>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</si>
  <si>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</si>
  <si>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</si>
  <si>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</si>
  <si>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</si>
  <si>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</si>
  <si>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</si>
  <si>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</si>
  <si>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</si>
  <si>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</si>
  <si>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</si>
  <si>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</si>
  <si>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</si>
  <si>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</si>
  <si>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</si>
  <si>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</si>
  <si>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</si>
  <si>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</si>
  <si>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</si>
  <si>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</si>
  <si>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</si>
  <si>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</si>
  <si>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</si>
  <si>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</si>
  <si>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</si>
  <si>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</si>
  <si>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</si>
  <si>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</si>
  <si>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</si>
  <si>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</si>
  <si>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</si>
  <si>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</si>
  <si>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</si>
  <si>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</si>
  <si>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</si>
  <si>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</si>
  <si>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</si>
  <si>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</si>
  <si>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</si>
  <si>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</si>
  <si>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</si>
  <si>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</si>
  <si>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</si>
  <si>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</si>
  <si>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</si>
  <si>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</si>
  <si>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</si>
  <si>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</si>
  <si>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</si>
  <si>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</si>
  <si>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</si>
  <si>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</si>
  <si>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</si>
  <si>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</si>
  <si>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</si>
  <si>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</si>
  <si>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</si>
  <si>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</si>
  <si>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</si>
  <si>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</si>
  <si>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</si>
  <si>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</si>
  <si>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</si>
  <si>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</si>
  <si>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</si>
  <si>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</si>
  <si>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</si>
  <si>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</si>
  <si>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</si>
  <si>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</si>
  <si>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</si>
  <si>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</si>
  <si>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</si>
  <si>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</si>
  <si>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</si>
  <si>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</si>
  <si>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</si>
  <si>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</si>
  <si>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</si>
  <si>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</si>
  <si>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</si>
  <si>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</si>
  <si>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</si>
  <si>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</si>
  <si>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</si>
  <si>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</si>
  <si>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</si>
  <si>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</si>
  <si>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</si>
  <si>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</si>
  <si>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</si>
  <si>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</si>
  <si>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</si>
  <si>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</si>
  <si>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</si>
  <si>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</si>
  <si>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</si>
  <si>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</si>
  <si>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</si>
  <si>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</si>
  <si>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</si>
  <si>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</si>
  <si>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</si>
  <si>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</si>
  <si>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</si>
  <si>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</si>
  <si>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</si>
  <si>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</si>
  <si>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</si>
  <si>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</si>
  <si>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</si>
  <si>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</si>
  <si>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</si>
  <si>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</si>
  <si>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</si>
  <si>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</si>
  <si>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</si>
  <si>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</si>
  <si>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</si>
  <si>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</si>
  <si>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</si>
  <si>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</si>
  <si>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</si>
  <si>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</si>
  <si>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</si>
  <si>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</si>
  <si>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</si>
  <si>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</si>
  <si>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</si>
  <si>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</si>
  <si>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</si>
  <si>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</si>
  <si>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</si>
  <si>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</si>
  <si>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</si>
  <si>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</si>
  <si>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</si>
  <si>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</si>
  <si>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</si>
  <si>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</si>
  <si>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</si>
  <si>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</si>
  <si>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</si>
  <si>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</si>
  <si>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</si>
  <si>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</si>
  <si>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</si>
  <si>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</si>
  <si>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</si>
  <si>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</si>
  <si>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</si>
  <si>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</si>
  <si>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</si>
  <si>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</si>
  <si>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</si>
  <si>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</si>
  <si>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</si>
  <si>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</si>
  <si>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</si>
  <si>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</si>
  <si>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</si>
  <si>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</si>
  <si>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</si>
  <si>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</si>
  <si>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</si>
  <si>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</si>
  <si>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</si>
  <si>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</si>
  <si>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</si>
  <si>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</si>
  <si>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</si>
  <si>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</si>
  <si>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</si>
  <si>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</si>
  <si>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</si>
  <si>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</si>
  <si>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</si>
  <si>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</si>
  <si>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</si>
  <si>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</si>
  <si>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</si>
  <si>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</si>
  <si>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</si>
  <si>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</si>
  <si>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</si>
  <si>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</si>
  <si>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</si>
  <si>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</si>
  <si>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</si>
  <si>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</si>
  <si>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</si>
  <si>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</si>
  <si>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</si>
  <si>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</si>
  <si>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</si>
  <si>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</si>
  <si>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</si>
  <si>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</si>
  <si>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</si>
  <si>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</si>
  <si>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</si>
  <si>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</si>
  <si>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</si>
  <si>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</si>
  <si>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</si>
  <si>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</si>
  <si>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</si>
  <si>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</si>
  <si>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</si>
  <si>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</si>
  <si>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</si>
  <si>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</si>
  <si>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</si>
  <si>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</si>
  <si>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</si>
  <si>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</si>
  <si>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</si>
  <si>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</si>
  <si>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</si>
  <si>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</si>
  <si>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</si>
  <si>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</si>
  <si>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</si>
  <si>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</si>
  <si>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</si>
  <si>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</si>
  <si>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</si>
  <si>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</si>
  <si>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</si>
  <si>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</si>
  <si>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</si>
  <si>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</si>
  <si>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</si>
  <si>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</si>
  <si>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</si>
  <si>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</si>
  <si>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</si>
  <si>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</si>
  <si>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</si>
  <si>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</si>
  <si>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</si>
  <si>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</si>
  <si>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</si>
  <si>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</si>
  <si>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</si>
  <si>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</si>
  <si>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</si>
  <si>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</si>
  <si>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</si>
  <si>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</si>
  <si>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</si>
  <si>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</si>
  <si>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</si>
  <si>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</si>
  <si>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</si>
  <si>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</si>
  <si>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</si>
  <si>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</si>
  <si>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</si>
  <si>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</si>
  <si>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</si>
  <si>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</si>
  <si>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</si>
  <si>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</si>
  <si>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</si>
  <si>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</si>
  <si>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</si>
  <si>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</si>
  <si>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</si>
  <si>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</si>
  <si>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</si>
  <si>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</si>
  <si>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</si>
  <si>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</si>
  <si>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</si>
  <si>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</si>
  <si>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</si>
  <si>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</si>
  <si>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</si>
  <si>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</si>
  <si>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</si>
  <si>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</si>
  <si>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</si>
  <si>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</si>
  <si>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</si>
  <si>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</si>
  <si>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</si>
  <si>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</si>
  <si>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</si>
  <si>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</si>
  <si>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</si>
  <si>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</si>
  <si>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</si>
  <si>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</si>
  <si>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</si>
  <si>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</si>
  <si>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</si>
  <si>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</si>
  <si>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</si>
  <si>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</si>
  <si>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</si>
  <si>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</si>
  <si>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</si>
  <si>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</si>
  <si>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</si>
  <si>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</si>
  <si>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</si>
  <si>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</si>
  <si>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</si>
  <si>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</si>
  <si>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</si>
  <si>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</si>
  <si>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</si>
  <si>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</si>
  <si>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</si>
  <si>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</si>
  <si>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</si>
  <si>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</si>
  <si>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</si>
  <si>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</si>
  <si>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</si>
  <si>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</si>
  <si>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</si>
  <si>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</si>
  <si>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</si>
  <si>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</si>
  <si>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</si>
  <si>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</si>
  <si>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</si>
  <si>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</si>
  <si>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</si>
  <si>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</si>
  <si>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</si>
  <si>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</si>
  <si>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</si>
  <si>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</si>
  <si>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</si>
  <si>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</si>
  <si>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</si>
  <si>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</si>
  <si>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</si>
  <si>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</si>
  <si>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</si>
  <si>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</si>
  <si>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</si>
  <si>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</si>
  <si>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</si>
  <si>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</si>
  <si>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</si>
  <si>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</si>
  <si>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</si>
  <si>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</si>
  <si>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</si>
  <si>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</si>
  <si>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</si>
  <si>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</si>
  <si>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</si>
  <si>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</si>
  <si>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</si>
  <si>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</si>
  <si>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</si>
  <si>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</si>
  <si>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</si>
  <si>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</si>
  <si>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</si>
  <si>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</si>
  <si>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</si>
  <si>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</si>
  <si>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</si>
  <si>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</si>
  <si>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</si>
  <si>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</si>
  <si>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</si>
  <si>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</si>
  <si>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</si>
  <si>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</si>
  <si>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</si>
  <si>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</si>
  <si>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</si>
  <si>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</si>
  <si>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</si>
  <si>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</si>
  <si>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</si>
  <si>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</si>
  <si>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</si>
  <si>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</si>
  <si>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</si>
  <si>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</si>
  <si>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</si>
  <si>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</si>
  <si>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</si>
  <si>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</si>
  <si>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</si>
  <si>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</si>
  <si>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</si>
  <si>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</si>
  <si>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</si>
  <si>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</si>
  <si>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</si>
  <si>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</si>
  <si>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</si>
  <si>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</si>
  <si>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</si>
  <si>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</si>
  <si>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</si>
  <si>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</si>
  <si>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</si>
  <si>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</si>
  <si>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</si>
  <si>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</si>
  <si>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</si>
  <si>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</si>
  <si>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</si>
  <si>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</si>
  <si>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</si>
  <si>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</si>
  <si>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</si>
  <si>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</si>
  <si>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</si>
  <si>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</si>
  <si>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</si>
  <si>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</si>
  <si>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</si>
  <si>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</si>
  <si>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</si>
  <si>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</si>
  <si>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</si>
  <si>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</si>
  <si>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</si>
  <si>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</si>
  <si>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</si>
  <si>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</si>
  <si>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</si>
  <si>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</si>
  <si>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</si>
  <si>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</si>
  <si>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</si>
  <si>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</si>
  <si>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</si>
  <si>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</si>
  <si>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</si>
  <si>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</si>
  <si>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</si>
  <si>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</si>
  <si>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</si>
  <si>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</si>
  <si>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</si>
  <si>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</si>
  <si>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</si>
  <si>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</si>
  <si>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</si>
  <si>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</si>
  <si>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</si>
  <si>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</si>
  <si>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</si>
  <si>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</si>
  <si>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</si>
  <si>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</si>
  <si>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</si>
  <si>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</si>
  <si>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</si>
  <si>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</si>
  <si>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</si>
  <si>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</si>
  <si>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</si>
  <si>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</si>
  <si>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</si>
  <si>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</si>
  <si>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</si>
  <si>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</si>
  <si>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</si>
  <si>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</si>
  <si>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</si>
  <si>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</si>
  <si>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</si>
  <si>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</si>
  <si>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</si>
  <si>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</si>
  <si>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</si>
  <si>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</si>
  <si>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</si>
  <si>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</si>
  <si>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</si>
  <si>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</si>
  <si>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</si>
  <si>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</si>
  <si>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</si>
  <si>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</si>
  <si>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</si>
  <si>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</si>
  <si>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</si>
  <si>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</si>
  <si>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</si>
  <si>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</si>
  <si>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</si>
  <si>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</si>
  <si>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</si>
  <si>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</si>
  <si>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</si>
  <si>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</si>
  <si>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</si>
  <si>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</si>
  <si>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</si>
  <si>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</si>
  <si>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</si>
  <si>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</si>
  <si>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</si>
  <si>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</si>
  <si>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</si>
  <si>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</si>
  <si>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</si>
  <si>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</si>
  <si>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</si>
  <si>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</si>
  <si>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</si>
  <si>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</si>
  <si>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</si>
  <si>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</si>
  <si>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</si>
  <si>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</si>
  <si>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</si>
  <si>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</si>
  <si>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</si>
  <si>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</si>
  <si>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</si>
  <si>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</si>
  <si>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</si>
  <si>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</si>
  <si>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</si>
  <si>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</si>
  <si>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</si>
  <si>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</si>
  <si>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</si>
  <si>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</si>
  <si>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</si>
  <si>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</si>
  <si>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</si>
  <si>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</si>
  <si>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</si>
  <si>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</si>
  <si>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</si>
  <si>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</si>
  <si>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</si>
  <si>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</si>
  <si>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</si>
  <si>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</si>
  <si>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</si>
  <si>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</si>
  <si>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</si>
  <si>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</si>
  <si>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</si>
  <si>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</si>
  <si>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</si>
  <si>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</si>
  <si>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</si>
  <si>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</si>
  <si>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</si>
  <si>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</si>
  <si>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</si>
  <si>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</si>
  <si>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</si>
  <si>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</si>
  <si>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</si>
  <si>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</si>
  <si>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</si>
  <si>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</si>
  <si>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</si>
  <si>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</si>
  <si>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</si>
  <si>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</si>
  <si>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</si>
  <si>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</si>
  <si>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</si>
  <si>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</si>
  <si>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</si>
  <si>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</si>
  <si>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</si>
  <si>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</si>
  <si>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</si>
  <si>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</si>
  <si>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</si>
  <si>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</si>
  <si>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</si>
  <si>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</si>
  <si>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</si>
  <si>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</si>
  <si>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</si>
  <si>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</si>
  <si>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</si>
  <si>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</si>
  <si>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</si>
  <si>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</si>
  <si>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</si>
  <si>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</si>
  <si>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</si>
  <si>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</si>
  <si>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</si>
  <si>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</si>
  <si>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</si>
  <si>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</si>
  <si>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</si>
  <si>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</si>
  <si>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</si>
  <si>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</si>
  <si>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</si>
  <si>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</si>
  <si>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</si>
  <si>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</si>
  <si>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</si>
  <si>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</si>
  <si>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</si>
  <si>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</si>
  <si>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</si>
  <si>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</si>
  <si>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</si>
  <si>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</si>
  <si>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</si>
  <si>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</si>
  <si>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</si>
  <si>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</si>
  <si>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</si>
  <si>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</si>
  <si>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</si>
  <si>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</si>
  <si>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</si>
  <si>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</si>
  <si>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</si>
  <si>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</si>
  <si>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</si>
  <si>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</si>
  <si>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</si>
  <si>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</si>
  <si>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</si>
  <si>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</si>
  <si>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</si>
  <si>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</si>
  <si>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</si>
  <si>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</si>
  <si>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</si>
  <si>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</si>
  <si>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</si>
  <si>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</si>
  <si>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</si>
  <si>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</si>
  <si>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</si>
  <si>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</si>
  <si>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</si>
  <si>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</si>
  <si>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</si>
  <si>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</si>
  <si>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</si>
  <si>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</si>
  <si>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</si>
  <si>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</si>
  <si>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</si>
  <si>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</si>
  <si>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</si>
  <si>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</si>
  <si>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</si>
  <si>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</si>
  <si>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</si>
  <si>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</si>
  <si>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</si>
  <si>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</si>
  <si>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</si>
  <si>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</si>
  <si>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</si>
  <si>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</si>
  <si>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</si>
  <si>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</si>
  <si>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</si>
  <si>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</si>
  <si>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</si>
  <si>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</si>
  <si>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</si>
  <si>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</si>
  <si>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</si>
  <si>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</si>
  <si>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</si>
  <si>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</si>
  <si>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</si>
  <si>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</si>
  <si>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</si>
  <si>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</si>
  <si>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</si>
  <si>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</si>
  <si>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</si>
  <si>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</si>
  <si>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</si>
  <si>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</si>
  <si>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</si>
  <si>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</si>
  <si>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</si>
  <si>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</si>
  <si>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</si>
  <si>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</si>
  <si>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</si>
  <si>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</si>
  <si>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</si>
  <si>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</si>
  <si>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</si>
  <si>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</si>
  <si>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</si>
  <si>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</si>
  <si>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</si>
  <si>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</si>
  <si>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</si>
  <si>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</si>
  <si>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</si>
  <si>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</si>
  <si>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</si>
  <si>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</si>
  <si>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</si>
  <si>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</si>
  <si>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</si>
  <si>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</si>
  <si>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</si>
  <si>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</si>
  <si>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</si>
  <si>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</si>
  <si>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</si>
  <si>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</si>
  <si>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</si>
  <si>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</si>
  <si>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</si>
  <si>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</si>
  <si>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</si>
  <si>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</si>
  <si>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</si>
  <si>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</si>
  <si>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</si>
  <si>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</si>
  <si>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</si>
  <si>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</si>
  <si>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</si>
  <si>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</si>
  <si>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</si>
  <si>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</si>
  <si>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</si>
  <si>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</si>
  <si>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</si>
  <si>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</si>
  <si>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</si>
  <si>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</si>
  <si>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</si>
  <si>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</si>
  <si>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</si>
  <si>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</si>
  <si>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</si>
  <si>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</si>
  <si>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</si>
  <si>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</si>
  <si>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</si>
  <si>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</si>
  <si>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</si>
  <si>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</si>
  <si>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</si>
  <si>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</si>
  <si>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</si>
  <si>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</si>
  <si>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</si>
  <si>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</si>
  <si>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</si>
  <si>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</si>
  <si>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</si>
  <si>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</si>
  <si>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</si>
  <si>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</si>
  <si>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</si>
  <si>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</si>
  <si>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</si>
  <si>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</si>
  <si>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</si>
  <si>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</si>
  <si>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</si>
  <si>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</si>
  <si>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</si>
  <si>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</si>
  <si>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</si>
  <si>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</si>
  <si>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</si>
  <si>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</si>
  <si>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</si>
  <si>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</si>
  <si>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</si>
  <si>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</si>
  <si>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</si>
  <si>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</si>
  <si>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</si>
  <si>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</si>
  <si>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</si>
  <si>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</si>
  <si>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</si>
  <si>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</si>
  <si>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</si>
  <si>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</si>
  <si>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</si>
  <si>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</si>
  <si>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</si>
  <si>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</si>
  <si>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</si>
  <si>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</si>
  <si>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</si>
  <si>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</si>
  <si>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</si>
  <si>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</si>
  <si>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</si>
  <si>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</si>
  <si>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</si>
  <si>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</si>
  <si>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</si>
  <si>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</si>
  <si>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</si>
  <si>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</si>
  <si>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</si>
  <si>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</si>
  <si>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</si>
  <si>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</si>
  <si>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</si>
  <si>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</si>
  <si>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</si>
  <si>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</si>
  <si>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</si>
  <si>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</si>
  <si>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</si>
  <si>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</si>
  <si>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</si>
  <si>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</si>
  <si>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</si>
  <si>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</si>
  <si>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</si>
  <si>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</si>
  <si>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</si>
  <si>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</si>
  <si>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</si>
  <si>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</si>
  <si>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</si>
  <si>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</si>
  <si>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</si>
  <si>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</si>
  <si>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</si>
  <si>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</si>
  <si>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</si>
  <si>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</si>
  <si>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</si>
  <si>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</si>
  <si>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</si>
  <si>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</si>
  <si>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</si>
  <si>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</si>
  <si>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</si>
  <si>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</si>
  <si>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</si>
  <si>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</si>
  <si>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</si>
  <si>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</si>
  <si>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</si>
  <si>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</si>
  <si>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</si>
  <si>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</si>
  <si>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</si>
  <si>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</si>
  <si>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</si>
  <si>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</si>
  <si>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</si>
  <si>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</si>
  <si>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</si>
  <si>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</si>
  <si>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</si>
  <si>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</si>
  <si>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</si>
  <si>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</si>
  <si>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</si>
  <si>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</si>
  <si>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</si>
  <si>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</si>
  <si>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</si>
  <si>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</si>
  <si>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</si>
  <si>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</si>
  <si>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</si>
  <si>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</si>
  <si>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</si>
  <si>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</si>
  <si>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</si>
  <si>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</si>
  <si>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</si>
  <si>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</si>
  <si>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</si>
  <si>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</si>
  <si>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</si>
  <si>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</si>
  <si>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</si>
  <si>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</si>
  <si>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</si>
  <si>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</si>
  <si>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</si>
  <si>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</si>
  <si>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</si>
  <si>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</si>
  <si>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</si>
  <si>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</si>
  <si>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</si>
  <si>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</si>
  <si>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</si>
  <si>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</si>
  <si>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</si>
  <si>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</si>
  <si>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</si>
  <si>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</si>
  <si>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</si>
  <si>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</si>
  <si>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</si>
  <si>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</si>
  <si>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</si>
  <si>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</si>
  <si>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</si>
  <si>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</si>
  <si>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</si>
  <si>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</si>
  <si>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</si>
  <si>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</si>
  <si>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</si>
  <si>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</si>
  <si>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</si>
  <si>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</si>
  <si>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</si>
  <si>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</si>
  <si>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</si>
  <si>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</si>
  <si>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</si>
  <si>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</si>
  <si>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</si>
  <si>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</si>
  <si>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</si>
  <si>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</si>
  <si>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</si>
  <si>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</si>
  <si>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</si>
  <si>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</si>
  <si>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</si>
  <si>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</si>
  <si>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</si>
  <si>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</si>
  <si>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</si>
  <si>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</si>
  <si>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</si>
  <si>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</si>
  <si>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</si>
  <si>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</si>
  <si>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</si>
  <si>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</si>
  <si>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</si>
  <si>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</si>
  <si>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</si>
  <si>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</si>
  <si>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</si>
  <si>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</si>
  <si>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</si>
  <si>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</si>
  <si>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</si>
  <si>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</si>
  <si>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</si>
  <si>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</si>
  <si>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</si>
  <si>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</si>
  <si>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</si>
  <si>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</si>
  <si>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</si>
  <si>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</si>
  <si>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</si>
  <si>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</si>
  <si>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</si>
  <si>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</si>
  <si>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</si>
  <si>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</si>
  <si>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</si>
  <si>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</si>
  <si>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</si>
  <si>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</si>
  <si>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</si>
  <si>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</si>
  <si>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</si>
  <si>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</si>
  <si>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</si>
  <si>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</si>
  <si>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</si>
  <si>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</si>
  <si>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</si>
  <si>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</si>
  <si>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</si>
  <si>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</si>
  <si>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</si>
  <si>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</si>
  <si>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</si>
  <si>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</si>
  <si>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</si>
  <si>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</si>
  <si>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</si>
  <si>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</si>
  <si>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</si>
  <si>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</si>
  <si>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</si>
  <si>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</si>
  <si>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</si>
  <si>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</si>
  <si>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</si>
  <si>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</si>
  <si>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</si>
  <si>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</si>
  <si>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</si>
  <si>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</si>
  <si>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</si>
  <si>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</si>
  <si>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</si>
  <si>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</si>
  <si>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</si>
  <si>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</si>
  <si>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</si>
  <si>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</si>
  <si>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</si>
  <si>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</si>
  <si>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</si>
  <si>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</si>
  <si>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</si>
  <si>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</si>
  <si>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</si>
  <si>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</si>
  <si>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</si>
  <si>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</si>
  <si>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</si>
  <si>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</si>
  <si>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</si>
  <si>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</si>
  <si>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</si>
  <si>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</si>
  <si>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</si>
  <si>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</si>
  <si>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</si>
  <si>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</si>
  <si>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</si>
  <si>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</si>
  <si>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</si>
  <si>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</si>
  <si>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</si>
  <si>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</si>
  <si>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</si>
  <si>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</si>
  <si>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</si>
  <si>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</si>
  <si>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</si>
  <si>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</si>
  <si>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</si>
  <si>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</si>
  <si>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</si>
  <si>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</si>
  <si>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</si>
  <si>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</si>
  <si>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</si>
  <si>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</si>
  <si>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</si>
  <si>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</si>
  <si>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</si>
  <si>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</si>
  <si>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</si>
  <si>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</si>
  <si>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</si>
  <si>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</si>
  <si>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</si>
  <si>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</si>
  <si>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</si>
  <si>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</si>
  <si>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</si>
  <si>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</si>
  <si>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</si>
  <si>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</si>
  <si>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</si>
  <si>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</si>
  <si>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</si>
  <si>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</si>
  <si>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</si>
  <si>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</si>
  <si>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</si>
  <si>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</si>
  <si>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</si>
  <si>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</si>
  <si>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</si>
  <si>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</si>
  <si>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</si>
  <si>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</si>
  <si>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</si>
  <si>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</si>
  <si>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</si>
  <si>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</si>
  <si>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</si>
  <si>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</si>
  <si>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</si>
  <si>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</si>
  <si>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</si>
  <si>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</si>
  <si>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</si>
  <si>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</si>
  <si>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</si>
  <si>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</si>
  <si>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</si>
  <si>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</si>
  <si>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</si>
  <si>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</si>
  <si>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</si>
  <si>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</si>
  <si>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</si>
  <si>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</si>
  <si>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</si>
  <si>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</si>
  <si>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</si>
  <si>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</si>
  <si>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</si>
  <si>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</si>
  <si>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</si>
  <si>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</si>
  <si>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</si>
  <si>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</si>
  <si>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</si>
  <si>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</si>
  <si>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</si>
  <si>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</si>
  <si>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</si>
  <si>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</si>
  <si>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</si>
  <si>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</si>
  <si>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</si>
  <si>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</si>
  <si>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</si>
  <si>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</si>
  <si>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</si>
  <si>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</si>
  <si>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</si>
  <si>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</si>
  <si>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</si>
  <si>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</si>
  <si>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</si>
  <si>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</si>
  <si>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</si>
  <si>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</si>
  <si>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</si>
  <si>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</si>
  <si>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</si>
  <si>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</si>
  <si>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</si>
  <si>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</si>
  <si>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</si>
  <si>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</si>
  <si>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</si>
  <si>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</si>
  <si>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</si>
  <si>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</si>
  <si>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</si>
  <si>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</si>
  <si>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</si>
  <si>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</si>
  <si>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</si>
  <si>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</si>
  <si>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</si>
  <si>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</si>
  <si>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</si>
  <si>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</si>
  <si>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</si>
  <si>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</si>
  <si>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</si>
  <si>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</si>
  <si>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</si>
  <si>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</si>
  <si>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</si>
  <si>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</si>
  <si>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</si>
  <si>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</si>
  <si>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</si>
  <si>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</si>
  <si>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</si>
  <si>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</si>
  <si>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</si>
  <si>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</si>
  <si>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</si>
  <si>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</si>
  <si>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</si>
  <si>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</si>
  <si>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</si>
  <si>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</si>
  <si>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</si>
  <si>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</si>
  <si>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</si>
  <si>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</si>
  <si>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</si>
  <si>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</si>
  <si>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</si>
  <si>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</si>
  <si>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</si>
  <si>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</si>
  <si>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</si>
  <si>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</si>
  <si>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</si>
  <si>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</si>
  <si>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</si>
  <si>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</si>
  <si>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</si>
  <si>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</si>
  <si>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</si>
  <si>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</si>
  <si>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</si>
  <si>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</si>
  <si>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</si>
  <si>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</si>
  <si>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</si>
  <si>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</si>
  <si>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</si>
  <si>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</si>
  <si>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</si>
  <si>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</si>
  <si>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</si>
  <si>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</si>
  <si>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</si>
  <si>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</si>
  <si>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</si>
  <si>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</si>
  <si>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</si>
  <si>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</si>
  <si>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</si>
  <si>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</si>
  <si>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</si>
  <si>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</si>
  <si>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</si>
  <si>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</si>
  <si>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</si>
  <si>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</si>
  <si>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</si>
  <si>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</si>
  <si>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</si>
  <si>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</si>
  <si>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</si>
  <si>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</si>
  <si>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</si>
  <si>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</si>
  <si>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</si>
  <si>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</si>
  <si>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</si>
  <si>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</si>
  <si>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</si>
  <si>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</si>
  <si>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</si>
  <si>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</si>
  <si>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</si>
  <si>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</si>
  <si>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</si>
  <si>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</si>
  <si>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</si>
  <si>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</si>
  <si>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</si>
  <si>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</si>
  <si>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</si>
  <si>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</si>
  <si>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</si>
  <si>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</si>
  <si>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</si>
  <si>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</si>
  <si>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</si>
  <si>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</si>
  <si>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</si>
  <si>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</si>
  <si>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</si>
  <si>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</si>
  <si>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</si>
  <si>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</si>
  <si>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</si>
  <si>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</si>
  <si>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</si>
  <si>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</si>
  <si>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</si>
  <si>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</si>
  <si>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</si>
  <si>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</si>
  <si>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</si>
  <si>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</si>
  <si>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</si>
  <si>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</si>
  <si>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</si>
  <si>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</si>
  <si>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</si>
  <si>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</si>
  <si>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</si>
  <si>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</si>
  <si>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</si>
  <si>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</si>
  <si>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</si>
  <si>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</si>
  <si>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</si>
  <si>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</si>
  <si>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</si>
  <si>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</si>
  <si>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</si>
  <si>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</si>
  <si>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</si>
  <si>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</si>
  <si>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</si>
  <si>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</si>
  <si>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</si>
  <si>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</si>
  <si>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</si>
  <si>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</si>
  <si>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</si>
  <si>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</si>
  <si>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</si>
  <si>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</si>
  <si>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</si>
  <si>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</si>
  <si>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</si>
  <si>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</si>
  <si>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</si>
  <si>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</si>
  <si>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</si>
  <si>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</si>
  <si>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</si>
  <si>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</si>
  <si>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</si>
  <si>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</si>
  <si>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</si>
  <si>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</si>
  <si>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</si>
  <si>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</si>
  <si>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</si>
  <si>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</si>
  <si>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</si>
  <si>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</si>
  <si>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</si>
  <si>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</si>
  <si>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</si>
  <si>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</si>
  <si>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</si>
  <si>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</si>
  <si>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</si>
  <si>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</si>
  <si>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</si>
  <si>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</si>
  <si>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</si>
  <si>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</si>
  <si>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</si>
  <si>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</si>
  <si>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</si>
  <si>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</si>
  <si>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</si>
  <si>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</si>
  <si>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</si>
  <si>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</si>
  <si>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</si>
  <si>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</si>
  <si>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</si>
  <si>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</si>
  <si>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</si>
  <si>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</si>
  <si>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</si>
  <si>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</si>
  <si>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</si>
  <si>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</si>
  <si>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</si>
  <si>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</si>
  <si>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</si>
  <si>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</si>
  <si>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</si>
  <si>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</si>
  <si>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</si>
  <si>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</si>
  <si>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</si>
  <si>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</si>
  <si>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</si>
  <si>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</si>
  <si>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</si>
  <si>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</si>
  <si>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</si>
  <si>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</si>
  <si>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</si>
  <si>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</si>
  <si>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</si>
  <si>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</si>
  <si>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</si>
  <si>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</si>
  <si>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</si>
  <si>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</si>
  <si>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</si>
  <si>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</si>
  <si>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</si>
  <si>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</si>
  <si>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</si>
  <si>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</si>
  <si>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</si>
  <si>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</si>
  <si>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</si>
  <si>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</si>
  <si>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</si>
  <si>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</si>
  <si>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</si>
  <si>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</si>
  <si>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</si>
  <si>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</si>
  <si>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</si>
  <si>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</si>
  <si>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</si>
  <si>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</si>
  <si>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</si>
  <si>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</si>
  <si>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</si>
  <si>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</si>
  <si>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</si>
  <si>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</si>
  <si>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</si>
  <si>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</si>
  <si>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</si>
  <si>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</si>
  <si>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</si>
  <si>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</si>
  <si>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</si>
  <si>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</si>
  <si>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</si>
  <si>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</si>
  <si>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</si>
  <si>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</si>
  <si>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</si>
  <si>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</si>
  <si>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</si>
  <si>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</si>
  <si>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</si>
  <si>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</si>
  <si>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</si>
  <si>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</si>
  <si>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</si>
  <si>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</si>
  <si>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</si>
  <si>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</si>
  <si>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</si>
  <si>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</si>
  <si>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</si>
  <si>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</si>
  <si>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</si>
  <si>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</si>
  <si>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</si>
  <si>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</si>
  <si>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</si>
  <si>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</si>
  <si>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</si>
  <si>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</si>
  <si>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</si>
  <si>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</si>
  <si>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</si>
  <si>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</si>
  <si>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</si>
  <si>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</si>
  <si>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</si>
  <si>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</si>
  <si>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</si>
  <si>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</si>
  <si>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</si>
  <si>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</si>
  <si>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</si>
  <si>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</si>
  <si>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</si>
  <si>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</si>
  <si>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</si>
  <si>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</si>
  <si>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</si>
  <si>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</si>
  <si>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</si>
  <si>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</si>
  <si>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</si>
  <si>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</si>
  <si>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</si>
  <si>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</si>
  <si>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</si>
  <si>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</si>
  <si>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</si>
  <si>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</si>
  <si>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</si>
  <si>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</si>
  <si>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</si>
  <si>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</si>
  <si>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</si>
  <si>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</si>
  <si>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</si>
  <si>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</si>
  <si>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</si>
  <si>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</si>
  <si>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</si>
  <si>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</si>
  <si>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</si>
  <si>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</si>
  <si>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</si>
  <si>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</si>
  <si>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</si>
  <si>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</si>
  <si>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</si>
  <si>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</si>
  <si>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</si>
  <si>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</si>
  <si>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</si>
  <si>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</si>
  <si>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</si>
  <si>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</si>
  <si>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</si>
  <si>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</si>
  <si>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</si>
  <si>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</si>
  <si>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</si>
  <si>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</si>
  <si>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</si>
  <si>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</si>
  <si>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</si>
  <si>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</si>
  <si>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</si>
  <si>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</si>
  <si>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</si>
  <si>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</si>
  <si>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</si>
  <si>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</si>
  <si>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</si>
  <si>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</si>
  <si>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</si>
  <si>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</si>
  <si>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</si>
  <si>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</si>
  <si>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</si>
  <si>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</si>
  <si>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</si>
  <si>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</si>
  <si>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</si>
  <si>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</si>
  <si>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</si>
  <si>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</si>
  <si>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</si>
  <si>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</si>
  <si>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</si>
  <si>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</si>
  <si>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</si>
  <si>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</si>
  <si>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</si>
  <si>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</si>
  <si>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</si>
  <si>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</si>
  <si>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</si>
  <si>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</si>
  <si>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</si>
  <si>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</si>
  <si>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</si>
  <si>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</si>
  <si>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</si>
  <si>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</si>
  <si>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</si>
  <si>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</si>
  <si>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</si>
  <si>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</si>
  <si>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</si>
  <si>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</si>
  <si>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</si>
  <si>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</si>
  <si>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</si>
  <si>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</si>
  <si>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</si>
  <si>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</si>
  <si>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</si>
  <si>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</si>
  <si>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</si>
  <si>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</si>
  <si>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</si>
  <si>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</si>
  <si>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</si>
  <si>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</si>
  <si>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</si>
  <si>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</si>
  <si>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</si>
  <si>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</si>
  <si>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</si>
  <si>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</si>
  <si>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</si>
  <si>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</si>
  <si>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</si>
  <si>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</si>
  <si>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</si>
  <si>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</si>
  <si>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</si>
  <si>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</si>
  <si>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</si>
  <si>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</si>
  <si>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</si>
  <si>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</si>
  <si>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</si>
  <si>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</si>
  <si>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</si>
  <si>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</si>
  <si>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</si>
  <si>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</si>
  <si>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</si>
  <si>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</si>
  <si>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</si>
  <si>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</si>
  <si>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</si>
  <si>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</si>
  <si>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</si>
  <si>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</si>
  <si>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</si>
  <si>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</si>
  <si>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</si>
  <si>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</si>
  <si>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</si>
  <si>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</si>
  <si>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</si>
  <si>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</si>
  <si>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</si>
  <si>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</si>
  <si>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</si>
  <si>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</si>
  <si>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</si>
  <si>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</si>
  <si>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</si>
  <si>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</si>
  <si>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</si>
  <si>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</si>
  <si>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</si>
  <si>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</si>
  <si>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</si>
  <si>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</si>
  <si>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</si>
  <si>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</si>
  <si>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</si>
  <si>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</si>
  <si>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</si>
  <si>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</si>
  <si>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</si>
  <si>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</si>
  <si>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</si>
  <si>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</si>
  <si>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</si>
  <si>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</si>
  <si>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</si>
  <si>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</si>
  <si>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</si>
  <si>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</si>
  <si>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</si>
  <si>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</si>
  <si>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</si>
  <si>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</si>
  <si>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</si>
  <si>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</si>
  <si>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</si>
  <si>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</si>
  <si>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</si>
  <si>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</si>
  <si>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</si>
  <si>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</si>
  <si>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</si>
  <si>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</si>
  <si>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</si>
  <si>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</si>
  <si>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</si>
  <si>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</si>
  <si>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</si>
  <si>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</si>
  <si>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</si>
  <si>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</si>
  <si>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</si>
  <si>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</si>
  <si>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</si>
  <si>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</si>
  <si>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</si>
  <si>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</si>
  <si>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</si>
  <si>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</si>
  <si>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</si>
  <si>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</si>
  <si>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</si>
  <si>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</si>
  <si>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</si>
  <si>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</si>
  <si>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</si>
  <si>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</si>
  <si>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</si>
  <si>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</si>
  <si>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</si>
  <si>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</si>
  <si>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</si>
  <si>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</si>
  <si>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</si>
  <si>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</si>
  <si>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</si>
  <si>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</si>
  <si>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</si>
  <si>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</si>
  <si>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</si>
  <si>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</si>
  <si>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</si>
  <si>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</si>
  <si>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</si>
  <si>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</si>
  <si>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</si>
  <si>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</si>
  <si>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</si>
  <si>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</si>
  <si>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</si>
  <si>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</si>
  <si>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</si>
  <si>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</si>
  <si>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</si>
  <si>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</si>
  <si>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</si>
  <si>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</si>
  <si>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</si>
  <si>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</si>
  <si>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</si>
  <si>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</si>
  <si>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</si>
  <si>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</si>
  <si>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</si>
  <si>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</si>
  <si>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</si>
  <si>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</si>
  <si>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</si>
  <si>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</si>
  <si>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</si>
  <si>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</si>
  <si>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</si>
  <si>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</si>
  <si>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</si>
  <si>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</si>
  <si>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</si>
  <si>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</si>
  <si>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</si>
  <si>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</si>
  <si>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</si>
  <si>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</si>
  <si>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</si>
  <si>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</si>
  <si>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</si>
  <si>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</si>
  <si>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</si>
  <si>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</si>
  <si>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</si>
  <si>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</si>
  <si>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</si>
  <si>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</si>
  <si>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</si>
  <si>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</si>
  <si>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</si>
  <si>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</si>
  <si>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</si>
  <si>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</si>
  <si>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</si>
  <si>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</si>
  <si>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</si>
  <si>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</si>
  <si>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</si>
  <si>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</si>
  <si>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</si>
  <si>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</si>
  <si>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</si>
  <si>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</si>
  <si>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</si>
  <si>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</si>
  <si>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</si>
  <si>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</si>
  <si>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</si>
  <si>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</si>
  <si>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</si>
  <si>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</si>
  <si>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</si>
  <si>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</si>
  <si>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</si>
  <si>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</si>
  <si>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</si>
  <si>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</si>
  <si>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</si>
  <si>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</si>
  <si>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</si>
  <si>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</si>
  <si>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</si>
  <si>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</si>
  <si>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</si>
  <si>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</si>
  <si>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</si>
  <si>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</si>
  <si>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</si>
  <si>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</si>
  <si>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</si>
  <si>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</si>
  <si>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</si>
  <si>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</si>
  <si>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</si>
  <si>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</si>
  <si>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</si>
  <si>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</si>
  <si>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</si>
  <si>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</si>
  <si>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</si>
  <si>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</si>
  <si>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</si>
  <si>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</si>
  <si>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</si>
  <si>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</si>
  <si>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</si>
  <si>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</si>
  <si>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</si>
  <si>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</si>
  <si>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</si>
  <si>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</si>
  <si>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</si>
  <si>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</si>
  <si>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</si>
  <si>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</si>
  <si>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</si>
  <si>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</si>
  <si>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</si>
  <si>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</si>
  <si>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</si>
  <si>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</si>
  <si>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</si>
  <si>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</si>
  <si>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</si>
  <si>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</si>
  <si>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</si>
  <si>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</si>
  <si>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</si>
  <si>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</si>
  <si>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</si>
  <si>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</si>
  <si>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</si>
  <si>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</si>
  <si>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</si>
  <si>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</si>
  <si>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</si>
  <si>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</si>
  <si>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</si>
  <si>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</si>
  <si>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</si>
  <si>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</si>
  <si>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</si>
  <si>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</si>
  <si>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</si>
  <si>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</si>
  <si>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</si>
  <si>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</si>
  <si>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</si>
  <si>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</si>
  <si>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</si>
  <si>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</si>
  <si>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</si>
  <si>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</si>
  <si>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</si>
  <si>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</si>
  <si>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</si>
  <si>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</si>
  <si>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</si>
  <si>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</si>
  <si>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</si>
  <si>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</si>
  <si>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</si>
  <si>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</si>
  <si>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</si>
  <si>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</si>
  <si>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</si>
  <si>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</si>
  <si>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</si>
  <si>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</si>
  <si>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</si>
  <si>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</si>
  <si>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</si>
  <si>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</si>
  <si>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</si>
  <si>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</si>
  <si>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</si>
  <si>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</si>
  <si>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</si>
  <si>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</si>
  <si>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</si>
  <si>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</si>
  <si>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</si>
  <si>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</si>
  <si>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</si>
  <si>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</si>
  <si>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</si>
  <si>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</si>
  <si>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</si>
  <si>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</si>
  <si>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</si>
  <si>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</si>
  <si>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</si>
  <si>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</si>
  <si>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</si>
  <si>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</si>
  <si>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</si>
  <si>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</si>
  <si>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</si>
  <si>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</si>
  <si>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</si>
  <si>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</si>
  <si>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</si>
  <si>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</si>
  <si>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</si>
  <si>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</si>
  <si>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</si>
  <si>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</si>
  <si>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</si>
  <si>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</si>
  <si>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</si>
  <si>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</si>
  <si>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</si>
  <si>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</si>
  <si>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</si>
  <si>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</si>
  <si>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</si>
  <si>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</si>
  <si>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</si>
  <si>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</si>
  <si>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</si>
  <si>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</si>
  <si>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</si>
  <si>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</si>
  <si>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</si>
  <si>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</si>
  <si>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</si>
  <si>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</si>
  <si>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</si>
  <si>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</si>
  <si>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</si>
  <si>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</si>
  <si>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</si>
  <si>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</si>
  <si>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</si>
  <si>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</si>
  <si>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</si>
  <si>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</si>
  <si>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</si>
  <si>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</si>
  <si>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</si>
  <si>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</si>
  <si>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</si>
  <si>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</si>
  <si>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</si>
  <si>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</si>
  <si>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</si>
  <si>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</si>
  <si>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</si>
  <si>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</si>
  <si>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</si>
  <si>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</si>
  <si>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</si>
  <si>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</si>
  <si>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</si>
  <si>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</si>
  <si>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</si>
  <si>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</si>
  <si>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</si>
  <si>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</si>
  <si>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</si>
  <si>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</si>
  <si>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</si>
  <si>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</si>
  <si>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</si>
  <si>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</si>
  <si>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</si>
  <si>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</si>
  <si>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</si>
  <si>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</si>
  <si>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</si>
  <si>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</si>
  <si>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</si>
  <si>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</si>
  <si>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</si>
  <si>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</si>
  <si>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</si>
  <si>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</si>
  <si>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</si>
  <si>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</si>
  <si>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</si>
  <si>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</si>
  <si>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</si>
  <si>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</si>
  <si>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</si>
  <si>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</si>
  <si>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</si>
  <si>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</si>
  <si>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</si>
  <si>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</si>
  <si>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</si>
  <si>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</si>
  <si>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</si>
  <si>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</si>
  <si>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</si>
  <si>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</si>
  <si>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</si>
  <si>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</si>
  <si>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</si>
  <si>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</si>
  <si>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</si>
  <si>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</si>
  <si>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</si>
  <si>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</si>
  <si>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</si>
  <si>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</si>
  <si>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</si>
  <si>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</si>
  <si>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</si>
  <si>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</si>
  <si>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</si>
  <si>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</si>
  <si>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</si>
  <si>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</si>
  <si>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</si>
  <si>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</si>
  <si>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</si>
  <si>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</si>
  <si>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</si>
  <si>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</si>
  <si>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</si>
  <si>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</si>
  <si>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</si>
  <si>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</si>
  <si>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</si>
  <si>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</si>
  <si>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</si>
  <si>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</si>
  <si>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</si>
  <si>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</si>
  <si>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</si>
  <si>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</si>
  <si>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</si>
  <si>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</si>
  <si>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</si>
  <si>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</si>
  <si>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</si>
  <si>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</si>
  <si>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</si>
  <si>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</si>
  <si>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</si>
  <si>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</si>
  <si>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</si>
  <si>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</si>
  <si>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</si>
  <si>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</si>
  <si>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</si>
  <si>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</si>
  <si>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</si>
  <si>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</si>
  <si>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</si>
  <si>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</si>
  <si>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</si>
  <si>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</si>
  <si>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</si>
  <si>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</si>
  <si>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</si>
  <si>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</si>
  <si>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</si>
  <si>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</si>
  <si>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</si>
  <si>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</si>
  <si>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</si>
  <si>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</si>
  <si>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</si>
  <si>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</si>
  <si>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</si>
  <si>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</si>
  <si>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</si>
  <si>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</si>
  <si>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</si>
  <si>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</si>
  <si>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</si>
  <si>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</si>
  <si>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</si>
  <si>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</si>
  <si>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</si>
  <si>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</si>
  <si>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</si>
  <si>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</si>
  <si>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</si>
  <si>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</si>
  <si>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</si>
  <si>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</si>
  <si>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</si>
  <si>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</si>
  <si>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</si>
  <si>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</si>
  <si>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</si>
  <si>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</si>
  <si>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</si>
  <si>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</si>
  <si>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</si>
  <si>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</si>
  <si>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</si>
  <si>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</si>
  <si>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</si>
  <si>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</si>
  <si>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</si>
  <si>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</si>
  <si>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</si>
  <si>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</si>
  <si>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</si>
  <si>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</si>
  <si>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</si>
  <si>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</si>
  <si>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</si>
  <si>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</si>
  <si>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</si>
  <si>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</si>
  <si>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</si>
  <si>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</si>
  <si>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</si>
  <si>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</si>
  <si>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</si>
  <si>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</si>
  <si>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</si>
  <si>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</si>
  <si>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</si>
  <si>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</si>
  <si>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</si>
  <si>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</si>
  <si>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</si>
  <si>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</si>
  <si>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</si>
  <si>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</si>
  <si>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</si>
  <si>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</si>
  <si>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</si>
  <si>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</si>
  <si>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</si>
  <si>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</si>
  <si>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</si>
  <si>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</si>
  <si>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</si>
  <si>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</si>
  <si>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</si>
  <si>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</si>
  <si>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</si>
  <si>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</si>
  <si>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</si>
  <si>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</si>
  <si>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</si>
  <si>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</si>
  <si>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</si>
  <si>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</si>
  <si>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</si>
  <si>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</si>
  <si>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</si>
  <si>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</si>
  <si>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</si>
  <si>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</si>
  <si>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</si>
  <si>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</si>
  <si>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</si>
  <si>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</si>
  <si>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</si>
  <si>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</si>
  <si>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</si>
  <si>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</si>
  <si>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</si>
  <si>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</si>
  <si>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</si>
  <si>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</si>
  <si>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</si>
  <si>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</si>
  <si>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</si>
  <si>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</si>
  <si>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</si>
  <si>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</si>
  <si>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</si>
  <si>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</si>
  <si>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</si>
  <si>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</si>
  <si>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</si>
  <si>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</si>
  <si>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</si>
  <si>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</si>
  <si>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</si>
  <si>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</si>
  <si>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</si>
  <si>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</si>
  <si>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</si>
  <si>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</si>
  <si>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</si>
  <si>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</si>
  <si>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</si>
  <si>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</si>
  <si>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</si>
  <si>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</si>
  <si>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</si>
  <si>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</si>
  <si>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</si>
  <si>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</si>
  <si>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</si>
  <si>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</si>
  <si>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</si>
  <si>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</si>
  <si>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</si>
  <si>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</si>
  <si>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</si>
  <si>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</si>
  <si>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</si>
  <si>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</si>
  <si>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</si>
  <si>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</si>
  <si>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</si>
  <si>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</si>
  <si>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</si>
  <si>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</si>
  <si>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</si>
  <si>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</si>
  <si>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</si>
  <si>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</si>
  <si>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</si>
  <si>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</si>
  <si>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</si>
  <si>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</si>
  <si>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</si>
  <si>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</si>
  <si>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</si>
  <si>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</si>
  <si>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</si>
  <si>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</si>
  <si>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</si>
  <si>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</si>
  <si>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</si>
  <si>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</si>
  <si>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</si>
  <si>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</si>
  <si>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</si>
  <si>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</si>
  <si>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</si>
  <si>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</si>
  <si>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</si>
  <si>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</si>
  <si>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</si>
  <si>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</si>
  <si>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</si>
  <si>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</si>
  <si>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</si>
  <si>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</si>
  <si>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</si>
  <si>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</si>
  <si>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</si>
  <si>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</si>
  <si>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</si>
  <si>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</si>
  <si>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</si>
  <si>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</si>
  <si>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</si>
  <si>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</si>
  <si>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</si>
  <si>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</si>
  <si>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</si>
  <si>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</si>
  <si>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</si>
  <si>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</si>
  <si>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</si>
  <si>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</si>
  <si>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</si>
  <si>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</si>
  <si>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</si>
  <si>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</si>
  <si>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</si>
  <si>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</si>
  <si>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</si>
  <si>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</si>
  <si>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</si>
  <si>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</si>
  <si>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</si>
  <si>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</si>
  <si>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</si>
  <si>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</si>
  <si>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</si>
  <si>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</si>
  <si>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</si>
  <si>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</si>
  <si>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</si>
  <si>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</si>
  <si>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</si>
  <si>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</si>
  <si>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</si>
  <si>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</si>
  <si>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</si>
  <si>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</si>
  <si>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</si>
  <si>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</si>
  <si>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</si>
  <si>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</si>
  <si>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</si>
  <si>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</si>
  <si>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</si>
  <si>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</si>
  <si>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</si>
  <si>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</si>
  <si>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</si>
  <si>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</si>
  <si>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</si>
  <si>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</si>
  <si>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</si>
  <si>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</si>
  <si>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</si>
  <si>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</si>
  <si>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</si>
  <si>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</si>
  <si>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</si>
  <si>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</si>
  <si>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</si>
  <si>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</si>
  <si>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</si>
  <si>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</si>
  <si>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</si>
  <si>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</si>
  <si>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</si>
  <si>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</si>
  <si>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</si>
  <si>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</si>
  <si>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</si>
  <si>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</si>
  <si>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</si>
  <si>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</si>
  <si>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</si>
  <si>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</si>
  <si>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</si>
  <si>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</si>
  <si>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</si>
  <si>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</si>
  <si>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</si>
  <si>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</si>
  <si>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</si>
  <si>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</si>
  <si>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</si>
  <si>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</si>
  <si>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</si>
  <si>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</si>
  <si>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</si>
  <si>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</si>
  <si>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</si>
  <si>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</si>
  <si>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</si>
  <si>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</si>
  <si>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</si>
  <si>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</si>
  <si>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</si>
  <si>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</si>
  <si>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</si>
  <si>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</si>
  <si>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</si>
  <si>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</si>
  <si>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</si>
  <si>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</si>
  <si>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</si>
  <si>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</si>
  <si>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</si>
  <si>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</si>
  <si>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</si>
  <si>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</si>
  <si>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</si>
  <si>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</si>
  <si>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</si>
  <si>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</si>
  <si>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</si>
  <si>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</si>
  <si>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</si>
  <si>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</si>
  <si>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</si>
  <si>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</si>
  <si>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</si>
  <si>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</si>
  <si>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</si>
  <si>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</si>
  <si>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</si>
  <si>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</si>
  <si>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</si>
  <si>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</si>
  <si>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</si>
  <si>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</si>
  <si>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</si>
  <si>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</si>
  <si>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</si>
  <si>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</si>
  <si>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</si>
  <si>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</si>
  <si>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</si>
  <si>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</si>
  <si>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</si>
  <si>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</si>
  <si>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</si>
  <si>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</si>
  <si>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</si>
  <si>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</si>
  <si>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</si>
  <si>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</si>
  <si>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</si>
  <si>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</si>
  <si>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</si>
  <si>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</si>
  <si>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</si>
  <si>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</si>
  <si>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</si>
  <si>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</si>
  <si>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</si>
  <si>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</si>
  <si>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</si>
  <si>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</si>
  <si>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</si>
  <si>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</si>
  <si>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</si>
  <si>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</si>
  <si>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</si>
  <si>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</si>
  <si>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</si>
  <si>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</si>
  <si>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</si>
  <si>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</si>
  <si>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</si>
  <si>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</si>
  <si>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</si>
  <si>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</si>
  <si>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</si>
  <si>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</si>
  <si>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</si>
  <si>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</si>
  <si>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</si>
  <si>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</si>
  <si>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</si>
  <si>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</si>
  <si>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</si>
  <si>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</si>
  <si>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</si>
  <si>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</si>
  <si>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</si>
  <si>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</si>
  <si>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</si>
  <si>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</si>
  <si>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</si>
  <si>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</si>
  <si>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</si>
  <si>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</si>
  <si>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</si>
  <si>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</si>
  <si>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</si>
  <si>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</si>
  <si>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</si>
  <si>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</si>
  <si>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</si>
  <si>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</si>
  <si>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</si>
  <si>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</si>
  <si>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</si>
  <si>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</si>
  <si>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</si>
  <si>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</si>
  <si>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</si>
  <si>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</si>
  <si>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</si>
  <si>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</si>
  <si>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</si>
  <si>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</si>
  <si>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</si>
  <si>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</si>
  <si>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</si>
  <si>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</si>
  <si>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</si>
  <si>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</si>
  <si>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</si>
  <si>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</si>
  <si>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</si>
  <si>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</si>
  <si>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</si>
  <si>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</si>
  <si>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</si>
  <si>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</si>
  <si>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</si>
  <si>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</si>
  <si>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</si>
  <si>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</si>
  <si>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</si>
  <si>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</si>
  <si>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</si>
  <si>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</si>
  <si>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</si>
  <si>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</si>
  <si>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</si>
  <si>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</si>
  <si>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</si>
  <si>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</si>
  <si>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</si>
  <si>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</si>
  <si>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</si>
  <si>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</si>
  <si>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</si>
  <si>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</si>
  <si>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</si>
  <si>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</si>
  <si>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</si>
  <si>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</si>
  <si>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</si>
  <si>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</si>
  <si>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</si>
  <si>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</si>
  <si>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</si>
  <si>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</si>
  <si>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</si>
  <si>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</si>
  <si>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</si>
  <si>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</si>
  <si>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</si>
  <si>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</si>
  <si>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</si>
  <si>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</si>
  <si>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</si>
  <si>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</si>
  <si>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</si>
  <si>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</si>
  <si>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</si>
  <si>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</si>
  <si>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</si>
  <si>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</si>
  <si>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</si>
  <si>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</si>
  <si>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</si>
  <si>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</si>
  <si>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</si>
  <si>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</si>
  <si>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</si>
  <si>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</si>
  <si>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</si>
  <si>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</si>
  <si>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</si>
  <si>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</si>
  <si>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</si>
  <si>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</si>
  <si>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</si>
  <si>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</si>
  <si>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</si>
  <si>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</si>
  <si>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</si>
  <si>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</si>
  <si>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</si>
  <si>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</si>
  <si>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</si>
  <si>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</si>
  <si>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</si>
  <si>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</si>
  <si>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</si>
  <si>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</si>
  <si>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</si>
  <si>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</si>
  <si>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</si>
  <si>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</si>
  <si>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</si>
  <si>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</si>
  <si>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</si>
  <si>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</si>
  <si>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</si>
  <si>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</si>
  <si>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</si>
  <si>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</si>
  <si>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</si>
  <si>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</si>
  <si>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</si>
  <si>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</si>
  <si>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</si>
  <si>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</si>
  <si>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</si>
  <si>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</si>
  <si>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</si>
  <si>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</si>
  <si>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</si>
  <si>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</si>
  <si>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</si>
  <si>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</si>
  <si>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</si>
  <si>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</si>
  <si>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</si>
  <si>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</si>
  <si>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</si>
  <si>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</si>
  <si>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</si>
  <si>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</si>
  <si>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</si>
  <si>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</si>
  <si>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</si>
  <si>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</si>
  <si>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</si>
  <si>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</si>
  <si>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</si>
  <si>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</si>
  <si>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</si>
  <si>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</si>
  <si>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</si>
  <si>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</si>
  <si>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</si>
  <si>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</si>
  <si>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</si>
  <si>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</si>
  <si>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</si>
  <si>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</si>
  <si>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</si>
  <si>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</si>
  <si>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</si>
  <si>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</si>
  <si>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</si>
  <si>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</si>
  <si>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</si>
  <si>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</si>
  <si>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</si>
  <si>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</si>
  <si>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</si>
  <si>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</si>
  <si>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</si>
  <si>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</si>
  <si>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</si>
  <si>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</si>
  <si>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</si>
  <si>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</si>
  <si>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</si>
  <si>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</si>
  <si>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</si>
  <si>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</si>
  <si>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</si>
  <si>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</si>
  <si>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</si>
  <si>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</si>
  <si>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</si>
  <si>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</si>
  <si>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</si>
  <si>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</si>
  <si>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</si>
  <si>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</si>
  <si>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</si>
  <si>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</si>
  <si>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</si>
  <si>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</si>
  <si>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</si>
  <si>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</si>
  <si>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</si>
  <si>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</si>
  <si>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</si>
  <si>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</si>
  <si>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</si>
  <si>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</si>
  <si>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</si>
  <si>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</si>
  <si>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</si>
  <si>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</si>
  <si>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</si>
  <si>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</si>
  <si>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</si>
  <si>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</si>
  <si>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</si>
  <si>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</si>
  <si>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</si>
  <si>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</si>
  <si>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</si>
  <si>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</si>
  <si>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</si>
  <si>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</si>
  <si>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</si>
  <si>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</si>
  <si>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</si>
  <si>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</si>
  <si>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</si>
  <si>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</si>
  <si>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</si>
  <si>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</si>
  <si>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</si>
  <si>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</si>
  <si>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</si>
  <si>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</si>
  <si>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</si>
  <si>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</si>
  <si>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</si>
  <si>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</si>
  <si>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</si>
  <si>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</si>
  <si>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</si>
  <si>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</si>
  <si>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</si>
  <si>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</si>
  <si>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</si>
  <si>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</si>
  <si>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</si>
  <si>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</si>
  <si>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</si>
  <si>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</si>
  <si>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</si>
  <si>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</si>
  <si>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</si>
  <si>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</si>
  <si>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</si>
  <si>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</si>
  <si>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</si>
  <si>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</si>
  <si>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</si>
  <si>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</si>
  <si>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</si>
  <si>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</si>
  <si>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</si>
  <si>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</si>
  <si>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</si>
  <si>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</si>
  <si>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</si>
  <si>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</si>
  <si>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</si>
  <si>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</si>
  <si>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</si>
  <si>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</si>
  <si>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</si>
  <si>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</si>
  <si>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</si>
  <si>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</si>
  <si>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</si>
  <si>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</si>
  <si>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</si>
  <si>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</si>
  <si>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</si>
  <si>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</si>
  <si>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</si>
  <si>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</si>
  <si>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</si>
  <si>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</si>
  <si>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</si>
  <si>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</si>
  <si>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</si>
  <si>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</si>
  <si>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</si>
  <si>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</si>
  <si>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</si>
  <si>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</si>
  <si>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</si>
  <si>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</si>
  <si>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</si>
  <si>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</si>
  <si>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</si>
  <si>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</si>
  <si>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</si>
  <si>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</si>
  <si>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</si>
  <si>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</si>
  <si>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</si>
  <si>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</si>
  <si>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</si>
  <si>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</si>
  <si>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</si>
  <si>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</si>
  <si>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</si>
  <si>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</si>
  <si>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</si>
  <si>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</si>
  <si>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</si>
  <si>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</si>
  <si>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</si>
  <si>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</si>
  <si>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</si>
  <si>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</si>
  <si>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</si>
  <si>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</si>
  <si>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</si>
  <si>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</si>
  <si>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</si>
  <si>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</si>
  <si>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</si>
  <si>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</si>
  <si>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</si>
  <si>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</si>
  <si>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</si>
  <si>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</si>
  <si>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</si>
  <si>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</si>
  <si>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</si>
  <si>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</si>
  <si>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</si>
  <si>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</si>
  <si>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</si>
  <si>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</si>
  <si>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</si>
  <si>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</si>
  <si>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</si>
  <si>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</si>
  <si>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</si>
  <si>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</si>
  <si>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</si>
  <si>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</si>
  <si>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</si>
  <si>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</si>
  <si>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</si>
  <si>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</si>
  <si>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</si>
  <si>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</si>
  <si>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</si>
  <si>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</si>
  <si>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</si>
  <si>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</si>
  <si>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</si>
  <si>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</si>
  <si>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</si>
  <si>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</si>
  <si>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</si>
  <si>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</si>
  <si>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</si>
  <si>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</si>
  <si>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</si>
  <si>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</si>
  <si>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</si>
  <si>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</si>
  <si>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</si>
  <si>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</si>
  <si>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</si>
  <si>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</si>
  <si>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</si>
  <si>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</si>
  <si>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</si>
  <si>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</si>
  <si>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</si>
  <si>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</si>
  <si>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</si>
  <si>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</si>
  <si>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</si>
  <si>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</si>
  <si>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</si>
  <si>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</si>
  <si>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</si>
  <si>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</si>
  <si>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</si>
  <si>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</si>
  <si>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</si>
  <si>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</si>
  <si>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</si>
  <si>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</si>
  <si>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</si>
  <si>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</si>
  <si>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</si>
  <si>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</si>
  <si>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</si>
  <si>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</si>
  <si>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</si>
  <si>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</si>
  <si>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</si>
  <si>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</si>
  <si>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</si>
  <si>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</si>
  <si>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</si>
  <si>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</si>
  <si>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</si>
  <si>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</si>
  <si>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</si>
  <si>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</si>
  <si>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</si>
  <si>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</si>
  <si>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</si>
  <si>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</si>
  <si>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</si>
  <si>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</si>
  <si>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</si>
  <si>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</si>
  <si>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</si>
  <si>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</si>
  <si>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</si>
  <si>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</si>
  <si>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</si>
  <si>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</si>
  <si>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</si>
  <si>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</si>
  <si>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</si>
  <si>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</si>
  <si>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</si>
  <si>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</si>
  <si>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</si>
  <si>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</si>
  <si>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</si>
  <si>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</si>
  <si>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</si>
  <si>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</si>
  <si>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</si>
  <si>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</si>
  <si>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</si>
  <si>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</si>
  <si>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</si>
  <si>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</si>
  <si>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</si>
  <si>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</si>
  <si>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</si>
  <si>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</si>
  <si>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</si>
  <si>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</si>
  <si>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</si>
  <si>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</si>
  <si>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</si>
  <si>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</si>
  <si>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</si>
  <si>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</si>
  <si>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</si>
  <si>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</si>
  <si>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</si>
  <si>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</si>
  <si>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</si>
  <si>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</si>
  <si>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</si>
  <si>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</si>
  <si>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</si>
  <si>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</si>
  <si>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</si>
  <si>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</si>
  <si>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</si>
  <si>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</si>
  <si>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</si>
  <si>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</si>
  <si>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</si>
  <si>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</si>
  <si>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</si>
  <si>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</si>
  <si>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</si>
  <si>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</si>
  <si>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</si>
  <si>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</si>
  <si>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</si>
  <si>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</si>
  <si>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</si>
  <si>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</si>
  <si>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</si>
  <si>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</si>
  <si>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</si>
  <si>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</si>
  <si>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</si>
  <si>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</si>
  <si>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</si>
  <si>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</si>
  <si>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</si>
  <si>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</si>
  <si>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</si>
  <si>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</si>
  <si>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</si>
  <si>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</si>
  <si>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</si>
  <si>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</si>
  <si>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</si>
  <si>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</si>
  <si>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</si>
  <si>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</si>
  <si>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</si>
  <si>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</si>
  <si>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</si>
  <si>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</si>
  <si>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</si>
  <si>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</si>
  <si>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</si>
  <si>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</si>
  <si>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</si>
  <si>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</si>
  <si>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</si>
  <si>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</si>
  <si>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</si>
  <si>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</si>
  <si>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</si>
  <si>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</si>
  <si>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</si>
  <si>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</si>
  <si>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</si>
  <si>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</si>
  <si>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</si>
  <si>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</si>
  <si>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</si>
  <si>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</si>
  <si>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</si>
  <si>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</si>
  <si>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</si>
  <si>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</si>
  <si>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</si>
  <si>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</si>
  <si>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</si>
  <si>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</si>
  <si>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</si>
  <si>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</si>
  <si>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</si>
  <si>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</si>
  <si>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</si>
  <si>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</si>
  <si>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</si>
  <si>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</si>
  <si>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</si>
  <si>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</si>
  <si>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</si>
  <si>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</si>
  <si>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</si>
  <si>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</si>
  <si>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</si>
  <si>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</si>
  <si>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</si>
  <si>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</si>
  <si>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</si>
  <si>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</si>
  <si>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</si>
  <si>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</si>
  <si>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</si>
  <si>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</si>
  <si>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</si>
  <si>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</si>
  <si>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</si>
  <si>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</si>
  <si>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</si>
  <si>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</si>
  <si>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</si>
  <si>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</si>
  <si>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</si>
  <si>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</si>
  <si>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</si>
  <si>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</si>
  <si>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</si>
  <si>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</si>
  <si>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</si>
  <si>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</si>
  <si>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</si>
  <si>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</si>
  <si>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</si>
  <si>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</si>
  <si>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</si>
  <si>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</si>
  <si>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</si>
  <si>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</si>
  <si>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</si>
  <si>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</si>
  <si>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</si>
  <si>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</si>
  <si>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</si>
  <si>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</si>
  <si>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</si>
  <si>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</si>
  <si>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</si>
  <si>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</si>
  <si>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</si>
  <si>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</si>
  <si>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</si>
  <si>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</si>
  <si>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</si>
  <si>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</si>
  <si>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</si>
  <si>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</si>
  <si>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</si>
  <si>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</si>
  <si>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</si>
  <si>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</si>
  <si>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</si>
  <si>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</si>
  <si>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</si>
  <si>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</si>
  <si>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</si>
  <si>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</si>
  <si>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</si>
  <si>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</si>
  <si>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</si>
  <si>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</si>
  <si>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</si>
  <si>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</si>
  <si>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</si>
  <si>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</si>
  <si>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</si>
  <si>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</si>
  <si>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</si>
  <si>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</si>
  <si>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</si>
  <si>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</si>
  <si>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</si>
  <si>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</si>
  <si>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</si>
  <si>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</si>
  <si>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</si>
  <si>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</si>
  <si>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</si>
  <si>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</si>
  <si>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</si>
  <si>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</si>
  <si>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</si>
  <si>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</si>
  <si>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</si>
  <si>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</si>
  <si>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</si>
  <si>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</si>
  <si>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</si>
  <si>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</si>
  <si>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</si>
  <si>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</si>
  <si>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</si>
  <si>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</si>
  <si>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</si>
  <si>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</si>
  <si>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</si>
  <si>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</si>
  <si>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</si>
  <si>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</si>
  <si>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</si>
  <si>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</si>
  <si>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</si>
  <si>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</si>
  <si>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</si>
  <si>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</si>
  <si>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</si>
  <si>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</si>
  <si>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</si>
  <si>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</si>
  <si>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</si>
  <si>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</si>
  <si>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</si>
  <si>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</si>
  <si>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</si>
  <si>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</si>
  <si>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</si>
  <si>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</si>
  <si>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</si>
  <si>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</si>
  <si>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</si>
  <si>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</si>
  <si>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</si>
  <si>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</si>
  <si>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</si>
  <si>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</si>
  <si>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</si>
  <si>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</si>
  <si>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</si>
  <si>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</si>
  <si>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</si>
  <si>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</si>
  <si>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</si>
  <si>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</si>
  <si>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</si>
  <si>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</si>
  <si>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</si>
  <si>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</si>
  <si>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</si>
  <si>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</si>
  <si>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</si>
  <si>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</si>
  <si>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</si>
  <si>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</si>
  <si>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</si>
  <si>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</si>
  <si>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</si>
  <si>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</si>
  <si>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</si>
  <si>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</si>
  <si>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</si>
  <si>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</si>
  <si>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</si>
  <si>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</si>
  <si>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</si>
  <si>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</si>
  <si>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</si>
  <si>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</si>
  <si>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</si>
  <si>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</si>
  <si>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</si>
  <si>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</si>
  <si>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</si>
  <si>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</si>
  <si>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</si>
  <si>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</si>
  <si>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</si>
  <si>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</si>
  <si>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</si>
  <si>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</si>
  <si>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</si>
  <si>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</si>
  <si>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</si>
  <si>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</si>
  <si>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</si>
  <si>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</si>
  <si>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</si>
  <si>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</si>
  <si>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</si>
  <si>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</si>
  <si>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</si>
  <si>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</si>
  <si>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</si>
  <si>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</si>
  <si>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</si>
  <si>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</si>
  <si>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</si>
  <si>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</si>
  <si>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</si>
  <si>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</si>
  <si>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</si>
  <si>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</si>
  <si>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</si>
  <si>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</si>
  <si>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</si>
  <si>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</si>
  <si>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</si>
  <si>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</si>
  <si>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</si>
  <si>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</si>
  <si>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</si>
  <si>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</si>
  <si>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</si>
  <si>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</si>
  <si>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</si>
  <si>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</si>
  <si>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</si>
  <si>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</si>
  <si>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</si>
  <si>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</si>
  <si>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</si>
  <si>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</si>
  <si>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</si>
  <si>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</si>
  <si>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</si>
  <si>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</si>
  <si>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</si>
  <si>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</si>
  <si>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</si>
  <si>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</si>
  <si>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</si>
  <si>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</si>
  <si>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</si>
  <si>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</si>
  <si>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</si>
  <si>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</si>
  <si>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</si>
  <si>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</si>
  <si>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</si>
  <si>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</si>
  <si>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</si>
  <si>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</si>
  <si>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</si>
  <si>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</si>
  <si>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</si>
  <si>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</si>
  <si>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</si>
  <si>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</si>
  <si>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</si>
  <si>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</si>
  <si>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</si>
  <si>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</si>
  <si>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</si>
  <si>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</si>
  <si>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</si>
  <si>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</si>
  <si>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</si>
  <si>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</si>
  <si>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</si>
  <si>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</si>
  <si>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</si>
  <si>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</si>
  <si>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</si>
  <si>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</si>
  <si>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</si>
  <si>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</si>
  <si>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</si>
  <si>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</si>
  <si>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</si>
  <si>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</si>
  <si>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</si>
  <si>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</si>
  <si>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</si>
  <si>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</si>
  <si>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</si>
  <si>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</si>
  <si>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</si>
  <si>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</si>
  <si>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</si>
  <si>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</si>
  <si>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</si>
  <si>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</si>
  <si>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</si>
  <si>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</si>
  <si>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</si>
  <si>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</si>
  <si>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</si>
  <si>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</si>
  <si>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</si>
  <si>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</si>
  <si>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</si>
  <si>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</si>
  <si>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</si>
  <si>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</si>
  <si>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</si>
  <si>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</si>
  <si>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</si>
  <si>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</si>
  <si>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</si>
  <si>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</si>
  <si>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</si>
  <si>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</si>
  <si>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</si>
  <si>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</si>
  <si>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</si>
  <si>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</si>
  <si>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</si>
  <si>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</si>
  <si>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</si>
  <si>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</si>
  <si>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</si>
  <si>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</si>
  <si>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</si>
  <si>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</si>
  <si>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</si>
  <si>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</si>
  <si>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</si>
  <si>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</si>
  <si>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</si>
  <si>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</si>
  <si>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</si>
  <si>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</si>
  <si>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</si>
  <si>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</si>
  <si>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</si>
  <si>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</si>
  <si>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</si>
  <si>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</si>
  <si>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</si>
  <si>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</si>
  <si>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</si>
  <si>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</si>
  <si>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</si>
  <si>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</si>
  <si>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</si>
  <si>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</si>
  <si>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</si>
  <si>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</si>
  <si>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</si>
  <si>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</si>
  <si>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</si>
  <si>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</si>
  <si>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</si>
  <si>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</si>
  <si>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</si>
  <si>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</si>
  <si>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</si>
  <si>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</si>
  <si>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</si>
  <si>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</si>
  <si>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</si>
  <si>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</si>
  <si>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</si>
  <si>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</si>
  <si>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</si>
  <si>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</si>
  <si>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</si>
  <si>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</si>
  <si>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</si>
  <si>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</si>
  <si>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</si>
  <si>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</si>
  <si>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</si>
  <si>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</si>
  <si>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</si>
  <si>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</si>
  <si>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</si>
  <si>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</si>
  <si>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</si>
  <si>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</si>
  <si>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</si>
  <si>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</si>
  <si>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</si>
  <si>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</si>
  <si>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</si>
  <si>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</si>
  <si>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</si>
  <si>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</si>
  <si>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</si>
  <si>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</si>
  <si>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</si>
  <si>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</si>
  <si>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</si>
  <si>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</si>
  <si>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</si>
  <si>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</si>
  <si>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</si>
  <si>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</si>
  <si>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</si>
  <si>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</si>
  <si>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</si>
  <si>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</si>
  <si>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</si>
  <si>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</si>
  <si>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</si>
  <si>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</si>
  <si>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</si>
  <si>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</si>
  <si>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</si>
  <si>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</si>
  <si>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</si>
  <si>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</si>
  <si>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</si>
  <si>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</si>
  <si>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</si>
  <si>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</si>
  <si>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</si>
  <si>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</si>
  <si>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</si>
  <si>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</si>
  <si>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</si>
  <si>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</si>
  <si>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</si>
  <si>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</si>
  <si>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</si>
  <si>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</si>
  <si>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</si>
  <si>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</si>
  <si>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</si>
  <si>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</si>
  <si>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</si>
  <si>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</si>
  <si>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</si>
  <si>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</si>
  <si>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</si>
  <si>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</si>
  <si>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</si>
  <si>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</si>
  <si>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</si>
  <si>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</si>
  <si>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</si>
  <si>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</si>
  <si>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</si>
  <si>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</si>
  <si>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</si>
  <si>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</si>
  <si>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</si>
  <si>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</si>
  <si>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</si>
  <si>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</si>
  <si>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</si>
  <si>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</si>
  <si>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</si>
  <si>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</si>
  <si>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</si>
  <si>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</si>
  <si>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</si>
  <si>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</si>
  <si>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</si>
  <si>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</si>
  <si>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</si>
  <si>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</si>
  <si>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</si>
  <si>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</si>
  <si>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</si>
  <si>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</si>
  <si>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</si>
  <si>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</si>
  <si>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</si>
  <si>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</si>
  <si>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</si>
  <si>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</si>
  <si>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</si>
  <si>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</si>
  <si>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</si>
  <si>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</si>
  <si>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</si>
  <si>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</si>
  <si>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</si>
  <si>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</si>
  <si>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</si>
  <si>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</si>
  <si>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</si>
  <si>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</si>
  <si>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</si>
  <si>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</si>
  <si>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</si>
  <si>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</si>
  <si>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</si>
  <si>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</si>
  <si>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</si>
  <si>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</si>
  <si>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</si>
  <si>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</si>
  <si>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</si>
  <si>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</si>
  <si>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</si>
  <si>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</si>
  <si>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</si>
  <si>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</si>
  <si>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</si>
  <si>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</si>
  <si>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</si>
  <si>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</si>
  <si>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</si>
  <si>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</si>
  <si>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</si>
  <si>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</si>
  <si>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</si>
  <si>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</si>
  <si>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</si>
  <si>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</si>
  <si>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</si>
  <si>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</si>
  <si>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</si>
  <si>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</si>
  <si>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</si>
  <si>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</si>
  <si>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</si>
  <si>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</si>
  <si>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</si>
  <si>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</si>
  <si>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</si>
  <si>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</si>
  <si>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</si>
  <si>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</si>
  <si>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</si>
  <si>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</si>
  <si>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</si>
  <si>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</si>
  <si>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</si>
  <si>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</si>
  <si>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</si>
  <si>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</si>
  <si>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</si>
  <si>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</si>
  <si>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</si>
  <si>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</si>
  <si>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</si>
  <si>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</si>
  <si>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</si>
  <si>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</si>
  <si>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</si>
  <si>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</si>
  <si>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</si>
  <si>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</si>
  <si>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</si>
  <si>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</si>
  <si>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</si>
  <si>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</si>
  <si>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</si>
  <si>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</si>
  <si>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</si>
  <si>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</si>
  <si>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</si>
  <si>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</si>
  <si>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</si>
  <si>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</si>
  <si>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</si>
  <si>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</si>
  <si>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</si>
  <si>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</si>
  <si>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</si>
  <si>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</si>
  <si>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</si>
  <si>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</si>
  <si>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</si>
  <si>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</si>
  <si>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</si>
  <si>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</si>
  <si>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</si>
  <si>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</si>
  <si>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</si>
  <si>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</si>
  <si>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</si>
  <si>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</si>
  <si>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</si>
  <si>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</si>
  <si>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</si>
  <si>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</si>
  <si>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</si>
  <si>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</si>
  <si>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</si>
  <si>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</si>
  <si>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</si>
  <si>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</si>
  <si>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</si>
  <si>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</si>
  <si>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</si>
  <si>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</si>
  <si>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</si>
  <si>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</si>
  <si>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</si>
  <si>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</si>
  <si>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</si>
  <si>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</si>
  <si>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</si>
  <si>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</si>
  <si>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</si>
  <si>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</si>
  <si>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</si>
  <si>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</si>
  <si>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</si>
  <si>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</si>
  <si>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</si>
  <si>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</si>
  <si>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</si>
  <si>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</si>
  <si>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</si>
  <si>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</si>
  <si>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</si>
  <si>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</si>
  <si>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</si>
  <si>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</si>
  <si>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</si>
  <si>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</si>
  <si>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</si>
  <si>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</si>
  <si>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</si>
  <si>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</si>
  <si>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</si>
  <si>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</si>
  <si>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</si>
  <si>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</si>
  <si>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</si>
  <si>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</si>
  <si>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</si>
  <si>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</si>
  <si>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</si>
  <si>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</si>
  <si>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</si>
  <si>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</si>
  <si>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</si>
  <si>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</si>
  <si>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</si>
  <si>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</si>
  <si>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</si>
  <si>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</si>
  <si>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</si>
  <si>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</si>
  <si>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</si>
  <si>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</si>
  <si>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</si>
  <si>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</si>
  <si>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</si>
  <si>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</si>
  <si>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</si>
  <si>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</si>
  <si>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</si>
  <si>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</si>
  <si>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</si>
  <si>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</si>
  <si>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</si>
  <si>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</si>
  <si>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</si>
  <si>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</si>
  <si>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</si>
  <si>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</si>
  <si>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</si>
  <si>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</si>
  <si>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</si>
  <si>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</si>
  <si>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</si>
  <si>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</si>
  <si>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</si>
  <si>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</si>
  <si>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</si>
  <si>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</si>
  <si>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</si>
  <si>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</si>
  <si>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</si>
  <si>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</si>
  <si>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</si>
  <si>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</si>
  <si>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</si>
  <si>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</si>
  <si>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</si>
  <si>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</si>
  <si>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</si>
  <si>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</si>
  <si>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</si>
  <si>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</si>
  <si>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</si>
  <si>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</si>
  <si>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</si>
  <si>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</si>
  <si>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</si>
  <si>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</si>
  <si>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</si>
  <si>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</si>
  <si>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</si>
  <si>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</si>
  <si>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</si>
  <si>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</si>
  <si>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</si>
  <si>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</si>
  <si>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</si>
  <si>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</si>
  <si>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</si>
  <si>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</si>
  <si>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</si>
  <si>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</si>
  <si>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</si>
  <si>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</si>
  <si>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</si>
  <si>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</si>
  <si>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</si>
  <si>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</si>
  <si>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</si>
  <si>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</si>
  <si>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</si>
  <si>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</si>
  <si>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</si>
  <si>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</si>
  <si>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</si>
  <si>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</si>
  <si>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</si>
  <si>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</si>
  <si>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</si>
  <si>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</si>
  <si>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</si>
  <si>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</si>
  <si>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</si>
  <si>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</si>
  <si>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</si>
  <si>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</si>
  <si>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</si>
  <si>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</si>
  <si>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</si>
  <si>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</si>
  <si>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</si>
  <si>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</si>
  <si>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</si>
  <si>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</si>
  <si>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</si>
  <si>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</si>
  <si>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</si>
  <si>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</si>
  <si>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</si>
  <si>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</si>
  <si>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</si>
  <si>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</si>
  <si>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</si>
  <si>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</si>
  <si>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</si>
  <si>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</si>
  <si>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</si>
  <si>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</si>
  <si>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</si>
  <si>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</si>
  <si>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</si>
  <si>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</si>
  <si>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</si>
  <si>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</si>
  <si>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</si>
  <si>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</si>
  <si>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</si>
  <si>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</si>
  <si>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</si>
  <si>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</si>
  <si>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</si>
  <si>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</si>
  <si>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</si>
  <si>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</si>
  <si>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</si>
  <si>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</si>
  <si>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</si>
  <si>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</si>
  <si>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</si>
  <si>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</si>
  <si>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</si>
  <si>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</si>
  <si>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</si>
  <si>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</si>
  <si>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</si>
  <si>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</si>
  <si>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</si>
  <si>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</si>
  <si>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</si>
  <si>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</si>
  <si>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</si>
  <si>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</si>
  <si>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</si>
  <si>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</si>
  <si>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</si>
  <si>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</si>
  <si>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</si>
  <si>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</si>
  <si>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</si>
  <si>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</si>
  <si>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</si>
  <si>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</si>
  <si>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</si>
  <si>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</si>
  <si>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</si>
  <si>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</si>
  <si>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</si>
  <si>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</si>
  <si>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</si>
  <si>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</si>
  <si>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</si>
  <si>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</si>
  <si>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</si>
  <si>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</si>
  <si>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</si>
  <si>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</si>
  <si>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</si>
  <si>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</si>
  <si>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</si>
  <si>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</si>
  <si>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</si>
  <si>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</si>
  <si>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</si>
  <si>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</si>
  <si>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</si>
  <si>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</si>
  <si>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</si>
  <si>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</si>
  <si>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</si>
  <si>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</si>
  <si>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</si>
  <si>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</si>
  <si>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</si>
  <si>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</si>
  <si>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</si>
  <si>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</si>
  <si>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</si>
  <si>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</si>
  <si>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</si>
  <si>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</si>
  <si>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</si>
  <si>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</si>
  <si>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</si>
  <si>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</si>
  <si>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</si>
  <si>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</si>
  <si>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</si>
  <si>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</si>
  <si>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</si>
  <si>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</si>
  <si>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</si>
  <si>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</si>
  <si>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</si>
  <si>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</si>
  <si>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</si>
  <si>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</si>
  <si>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</si>
  <si>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</si>
  <si>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</si>
  <si>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</si>
  <si>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</si>
  <si>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</si>
  <si>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</si>
  <si>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</si>
  <si>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</si>
  <si>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</si>
  <si>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</si>
  <si>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</si>
  <si>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</si>
  <si>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</si>
  <si>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</si>
  <si>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</si>
  <si>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</si>
  <si>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</si>
  <si>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</si>
  <si>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</si>
  <si>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</si>
  <si>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</si>
  <si>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</si>
  <si>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</si>
  <si>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</si>
  <si>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</si>
  <si>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</si>
  <si>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</si>
  <si>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</si>
  <si>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</si>
  <si>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</si>
  <si>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</si>
  <si>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</si>
  <si>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</si>
  <si>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</si>
  <si>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</si>
  <si>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</si>
  <si>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</si>
  <si>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</si>
  <si>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</si>
  <si>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</si>
  <si>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</si>
  <si>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</si>
  <si>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</si>
  <si>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</si>
  <si>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</si>
  <si>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</si>
  <si>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</si>
  <si>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</si>
  <si>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</si>
  <si>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</si>
  <si>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</si>
  <si>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</si>
  <si>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</si>
  <si>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</si>
  <si>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</si>
  <si>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</si>
  <si>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</si>
  <si>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</si>
  <si>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</si>
  <si>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</si>
  <si>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</si>
  <si>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</si>
  <si>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</si>
  <si>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</si>
  <si>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</si>
  <si>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</si>
  <si>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</si>
  <si>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</si>
  <si>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</si>
  <si>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</si>
  <si>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</si>
  <si>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</si>
  <si>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</si>
  <si>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</si>
  <si>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</si>
  <si>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</si>
  <si>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</si>
  <si>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</si>
  <si>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</si>
  <si>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</si>
  <si>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</si>
  <si>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</si>
  <si>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</si>
  <si>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</si>
  <si>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</si>
  <si>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</si>
  <si>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</si>
  <si>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</si>
  <si>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</si>
  <si>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</si>
  <si>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</si>
  <si>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</si>
  <si>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</si>
  <si>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</si>
  <si>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</si>
  <si>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</si>
  <si>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</si>
  <si>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</si>
  <si>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</si>
  <si>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</si>
  <si>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</si>
  <si>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</si>
  <si>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</si>
  <si>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</si>
  <si>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</si>
  <si>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</si>
  <si>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</si>
  <si>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</si>
  <si>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</si>
  <si>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</si>
  <si>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</si>
  <si>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</si>
  <si>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</si>
  <si>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</si>
  <si>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</si>
  <si>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</si>
  <si>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</si>
  <si>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</si>
  <si>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</si>
  <si>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</si>
  <si>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</si>
  <si>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</si>
  <si>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</si>
  <si>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</si>
  <si>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</si>
  <si>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</si>
  <si>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</si>
  <si>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</si>
  <si>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</si>
  <si>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</si>
  <si>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</si>
  <si>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</si>
  <si>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</si>
  <si>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</si>
  <si>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</si>
  <si>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</si>
  <si>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</si>
  <si>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</si>
  <si>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</si>
  <si>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</si>
  <si>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</si>
  <si>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</si>
  <si>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</si>
  <si>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</si>
  <si>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</si>
  <si>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</si>
  <si>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</si>
  <si>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</si>
  <si>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</si>
  <si>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</si>
  <si>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</si>
  <si>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</si>
  <si>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</si>
  <si>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</si>
  <si>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</si>
  <si>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</si>
  <si>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</si>
  <si>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</si>
  <si>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</si>
  <si>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</si>
  <si>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</si>
  <si>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</si>
  <si>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</si>
  <si>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</si>
  <si>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</si>
  <si>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</si>
  <si>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</si>
  <si>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</si>
  <si>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</si>
  <si>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</si>
  <si>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</si>
  <si>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</si>
  <si>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</si>
  <si>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</si>
  <si>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</si>
  <si>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</si>
  <si>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</si>
  <si>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</si>
  <si>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</si>
  <si>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</si>
  <si>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</si>
  <si>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</si>
  <si>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</si>
  <si>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</si>
  <si>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</si>
  <si>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</si>
  <si>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</si>
  <si>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</si>
  <si>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</si>
  <si>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</si>
  <si>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</si>
  <si>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</si>
  <si>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</si>
  <si>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</si>
  <si>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</si>
  <si>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</si>
  <si>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</si>
  <si>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</si>
  <si>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</si>
  <si>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</si>
  <si>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</si>
  <si>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</si>
  <si>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</si>
  <si>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</si>
  <si>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</si>
  <si>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</si>
  <si>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</si>
  <si>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</si>
  <si>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</si>
  <si>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</si>
  <si>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</si>
  <si>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</si>
  <si>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</si>
  <si>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</si>
  <si>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</si>
  <si>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</si>
  <si>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</si>
  <si>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</si>
  <si>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</si>
  <si>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</si>
  <si>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</si>
  <si>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</si>
  <si>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</si>
  <si>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</si>
  <si>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</si>
  <si>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</si>
  <si>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</si>
  <si>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</si>
  <si>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</si>
  <si>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</si>
  <si>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</si>
  <si>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</si>
  <si>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</si>
  <si>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</si>
  <si>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</si>
  <si>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</si>
  <si>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</si>
  <si>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</si>
  <si>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</si>
  <si>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</si>
  <si>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</si>
  <si>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</si>
  <si>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</si>
  <si>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</si>
  <si>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</si>
  <si>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</si>
  <si>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</si>
  <si>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</si>
  <si>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</si>
  <si>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</si>
  <si>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</si>
  <si>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</si>
  <si>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</si>
  <si>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</si>
  <si>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</si>
  <si>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</si>
  <si>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</si>
  <si>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</si>
  <si>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</si>
  <si>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</si>
  <si>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</si>
  <si>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</si>
  <si>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</si>
  <si>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</si>
  <si>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</si>
  <si>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</si>
  <si>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</si>
  <si>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</si>
  <si>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</si>
  <si>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</si>
  <si>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</si>
  <si>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</si>
  <si>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</si>
  <si>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</si>
  <si>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</si>
  <si>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</si>
  <si>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</si>
  <si>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</si>
  <si>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</si>
  <si>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</si>
  <si>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</si>
  <si>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</si>
  <si>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</si>
  <si>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</si>
  <si>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</si>
  <si>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</si>
  <si>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</si>
  <si>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</si>
  <si>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</si>
  <si>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</si>
  <si>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</si>
  <si>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</si>
  <si>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</si>
  <si>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</si>
  <si>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</si>
  <si>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</si>
  <si>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</si>
  <si>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</si>
  <si>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</si>
  <si>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</si>
  <si>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</si>
  <si>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</si>
  <si>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</si>
  <si>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</si>
  <si>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</si>
  <si>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</si>
  <si>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</si>
  <si>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</si>
  <si>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</si>
  <si>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</si>
  <si>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</si>
  <si>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</si>
  <si>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</si>
  <si>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</si>
  <si>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</si>
  <si>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</si>
  <si>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</si>
  <si>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</si>
  <si>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</si>
  <si>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</si>
  <si>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</si>
  <si>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</si>
  <si>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</si>
  <si>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</si>
  <si>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</si>
  <si>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</si>
  <si>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</si>
  <si>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</si>
  <si>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</si>
  <si>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</si>
  <si>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</si>
  <si>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</si>
  <si>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</si>
  <si>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</si>
  <si>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</si>
  <si>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</si>
  <si>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</si>
  <si>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</si>
  <si>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</si>
  <si>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</si>
  <si>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</si>
  <si>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</si>
  <si>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</si>
  <si>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</si>
  <si>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</si>
  <si>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</si>
  <si>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</si>
  <si>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</si>
  <si>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</si>
  <si>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</si>
  <si>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</si>
  <si>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</si>
  <si>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</si>
  <si>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</si>
  <si>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</si>
  <si>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</si>
  <si>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</si>
  <si>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</si>
  <si>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</si>
  <si>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</si>
  <si>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</si>
  <si>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</si>
  <si>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</si>
  <si>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</si>
  <si>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</si>
  <si>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</si>
  <si>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</si>
  <si>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</si>
  <si>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</si>
  <si>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</si>
  <si>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</si>
  <si>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</si>
  <si>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</si>
  <si>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</si>
  <si>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</si>
  <si>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</si>
  <si>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</si>
  <si>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</si>
  <si>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</si>
  <si>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</si>
  <si>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</si>
  <si>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</si>
  <si>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</si>
  <si>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</si>
  <si>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</si>
  <si>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</si>
  <si>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</si>
  <si>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</si>
  <si>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</si>
  <si>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</si>
  <si>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</si>
  <si>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</si>
  <si>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</si>
  <si>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</si>
  <si>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</si>
  <si>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</si>
  <si>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</si>
  <si>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</si>
  <si>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</si>
  <si>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</si>
  <si>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</si>
  <si>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</si>
  <si>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</si>
  <si>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</si>
  <si>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</si>
  <si>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</si>
  <si>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</si>
  <si>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</si>
  <si>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</si>
  <si>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</si>
  <si>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</si>
  <si>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</si>
  <si>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</si>
  <si>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</si>
  <si>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</si>
  <si>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</si>
  <si>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</si>
  <si>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</si>
  <si>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</si>
  <si>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</si>
  <si>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</si>
  <si>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</si>
  <si>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</si>
  <si>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</si>
  <si>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</si>
  <si>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</si>
  <si>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</si>
  <si>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</si>
  <si>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</si>
  <si>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</si>
  <si>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</si>
  <si>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</si>
  <si>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</si>
  <si>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</si>
  <si>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</si>
  <si>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</si>
  <si>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</si>
  <si>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</si>
  <si>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</si>
  <si>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</si>
  <si>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</si>
  <si>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</si>
  <si>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</si>
  <si>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</si>
  <si>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</si>
  <si>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</si>
  <si>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</si>
  <si>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</si>
  <si>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</si>
  <si>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</si>
  <si>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</si>
  <si>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</si>
  <si>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</si>
  <si>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</si>
  <si>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</si>
  <si>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</si>
  <si>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</si>
  <si>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</si>
  <si>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</si>
  <si>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</si>
  <si>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</si>
  <si>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</si>
  <si>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</si>
  <si>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</si>
  <si>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</si>
  <si>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</si>
  <si>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</si>
  <si>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</si>
  <si>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</si>
  <si>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</si>
  <si>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</si>
  <si>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</si>
  <si>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</si>
  <si>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</si>
  <si>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</si>
  <si>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</si>
  <si>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</si>
  <si>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</si>
  <si>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</si>
  <si>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</si>
  <si>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</si>
  <si>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</si>
  <si>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</si>
  <si>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</si>
  <si>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</si>
  <si>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</si>
  <si>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</si>
  <si>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</si>
  <si>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</si>
  <si>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</si>
  <si>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</si>
  <si>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</si>
  <si>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</si>
  <si>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</si>
  <si>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</si>
  <si>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</si>
  <si>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</si>
  <si>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</si>
  <si>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</si>
  <si>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</si>
  <si>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</si>
  <si>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</si>
  <si>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</si>
  <si>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</si>
  <si>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</si>
  <si>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</si>
  <si>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</si>
  <si>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</si>
  <si>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</si>
  <si>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</si>
  <si>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</si>
  <si>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</si>
  <si>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</si>
  <si>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</si>
  <si>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</si>
  <si>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</si>
  <si>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</si>
  <si>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</si>
  <si>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</si>
  <si>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</si>
  <si>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</si>
  <si>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</si>
  <si>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</si>
  <si>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</si>
  <si>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</si>
  <si>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</si>
  <si>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</si>
  <si>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</si>
  <si>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</si>
  <si>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</si>
  <si>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</si>
  <si>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</si>
  <si>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</si>
  <si>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</si>
  <si>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</si>
  <si>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</si>
  <si>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</si>
  <si>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</si>
  <si>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</si>
  <si>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</si>
  <si>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</si>
  <si>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</si>
  <si>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</si>
  <si>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</si>
  <si>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</si>
  <si>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</si>
  <si>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</si>
  <si>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</si>
  <si>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</si>
  <si>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</si>
  <si>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</si>
  <si>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</si>
  <si>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</si>
  <si>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</si>
  <si>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</si>
  <si>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</si>
  <si>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</si>
  <si>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</si>
  <si>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</si>
  <si>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</si>
  <si>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</si>
  <si>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</si>
  <si>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</si>
  <si>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</si>
  <si>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</si>
  <si>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</si>
  <si>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</si>
  <si>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</si>
  <si>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</si>
  <si>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</si>
  <si>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</si>
  <si>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</si>
  <si>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</si>
  <si>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</si>
  <si>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</si>
  <si>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</si>
  <si>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</si>
  <si>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</si>
  <si>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</si>
  <si>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</si>
  <si>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</si>
  <si>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</si>
  <si>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</si>
  <si>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</si>
  <si>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</si>
  <si>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</si>
  <si>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</si>
  <si>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</si>
  <si>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</si>
  <si>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</si>
  <si>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</si>
  <si>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</si>
  <si>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</si>
  <si>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</si>
  <si>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</si>
  <si>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</si>
  <si>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</si>
  <si>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</si>
  <si>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</si>
  <si>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</si>
  <si>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</si>
  <si>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</si>
  <si>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</si>
  <si>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</si>
  <si>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</si>
  <si>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</si>
  <si>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</si>
  <si>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</si>
  <si>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</si>
  <si>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</si>
  <si>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</si>
  <si>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</si>
  <si>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</si>
  <si>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</si>
  <si>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</si>
  <si>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</si>
  <si>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</si>
  <si>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</si>
  <si>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</si>
  <si>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</si>
  <si>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</si>
  <si>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</si>
  <si>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</si>
  <si>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</si>
  <si>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</si>
  <si>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</si>
  <si>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</si>
  <si>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</si>
  <si>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</si>
  <si>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</si>
  <si>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</si>
  <si>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</si>
  <si>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</si>
  <si>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</si>
  <si>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</si>
  <si>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</si>
  <si>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</si>
  <si>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</si>
  <si>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</si>
  <si>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</si>
  <si>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</si>
  <si>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</si>
  <si>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</si>
  <si>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</si>
  <si>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</si>
  <si>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</si>
  <si>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</si>
  <si>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</si>
  <si>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</si>
  <si>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</si>
  <si>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</si>
  <si>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</si>
  <si>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</si>
  <si>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</si>
  <si>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</si>
  <si>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</si>
  <si>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</si>
  <si>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</si>
  <si>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</si>
  <si>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</si>
  <si>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</si>
  <si>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</si>
  <si>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</si>
  <si>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</si>
  <si>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</si>
  <si>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</si>
  <si>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</si>
  <si>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</si>
  <si>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</si>
  <si>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</si>
  <si>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</si>
  <si>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</si>
  <si>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</si>
  <si>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</si>
  <si>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</si>
  <si>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</si>
  <si>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</si>
  <si>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</si>
  <si>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</si>
  <si>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</si>
  <si>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</si>
  <si>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</si>
  <si>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</si>
  <si>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</si>
  <si>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</si>
  <si>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</si>
  <si>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</si>
  <si>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</si>
  <si>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</si>
  <si>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</si>
  <si>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</si>
  <si>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</si>
  <si>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</si>
  <si>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</si>
  <si>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</si>
  <si>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</si>
  <si>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</si>
  <si>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</si>
  <si>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</si>
  <si>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</si>
  <si>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</si>
  <si>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</si>
  <si>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</si>
  <si>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</si>
  <si>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</si>
  <si>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</si>
  <si>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</si>
  <si>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</si>
  <si>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</si>
  <si>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</si>
  <si>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</si>
  <si>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</si>
  <si>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</si>
  <si>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</si>
  <si>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</si>
  <si>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</si>
  <si>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</si>
  <si>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</si>
  <si>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</si>
  <si>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</si>
  <si>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</si>
  <si>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</si>
  <si>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</si>
  <si>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</si>
  <si>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</si>
  <si>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</si>
  <si>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</si>
  <si>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</si>
  <si>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</si>
  <si>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</si>
  <si>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</si>
  <si>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</si>
  <si>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</si>
  <si>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</si>
  <si>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</si>
  <si>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</si>
  <si>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</si>
  <si>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</si>
  <si>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</si>
  <si>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</si>
  <si>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</si>
  <si>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</si>
  <si>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</si>
  <si>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</si>
  <si>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</si>
  <si>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</si>
  <si>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</si>
  <si>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</si>
  <si>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</si>
  <si>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</si>
  <si>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</si>
  <si>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</si>
  <si>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</si>
  <si>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</si>
  <si>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</si>
  <si>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</si>
  <si>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</si>
  <si>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</si>
  <si>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</si>
  <si>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</si>
  <si>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</si>
  <si>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</si>
  <si>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</si>
  <si>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</si>
  <si>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</si>
  <si>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</si>
  <si>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</si>
  <si>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</si>
  <si>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</si>
  <si>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</si>
  <si>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</si>
  <si>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</si>
  <si>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</si>
  <si>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</si>
  <si>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</si>
  <si>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</si>
  <si>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</si>
  <si>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</si>
  <si>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</si>
  <si>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</si>
  <si>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</si>
  <si>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</si>
  <si>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</si>
  <si>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</si>
  <si>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</si>
  <si>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</si>
  <si>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</si>
  <si>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</si>
  <si>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</si>
  <si>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</si>
  <si>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</si>
  <si>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</si>
  <si>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</si>
  <si>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</si>
  <si>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</si>
  <si>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</si>
  <si>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</si>
  <si>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</si>
  <si>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</si>
  <si>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</si>
  <si>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</si>
  <si>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</si>
  <si>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</si>
  <si>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</si>
  <si>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</si>
  <si>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</si>
  <si>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</si>
  <si>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</si>
  <si>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</si>
  <si>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</si>
  <si>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</si>
  <si>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</si>
  <si>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</si>
  <si>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</si>
  <si>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</si>
  <si>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</si>
  <si>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</si>
  <si>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</si>
  <si>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</si>
  <si>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</si>
  <si>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</si>
  <si>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</si>
  <si>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</si>
  <si>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</si>
  <si>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</si>
  <si>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</si>
  <si>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</si>
  <si>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</si>
  <si>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</si>
  <si>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</si>
  <si>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</si>
  <si>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</si>
  <si>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</si>
  <si>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</si>
  <si>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</si>
  <si>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</si>
  <si>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</si>
  <si>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</si>
  <si>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</si>
  <si>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</si>
  <si>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</si>
  <si>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</si>
  <si>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</si>
  <si>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</si>
  <si>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</si>
  <si>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</si>
  <si>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</si>
  <si>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</si>
  <si>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</si>
  <si>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</si>
  <si>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</si>
  <si>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</si>
  <si>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</si>
  <si>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</si>
  <si>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</si>
  <si>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</si>
  <si>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</si>
  <si>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</si>
  <si>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</si>
  <si>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</si>
  <si>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</si>
  <si>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</si>
  <si>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</si>
  <si>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</si>
  <si>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</si>
  <si>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</si>
  <si>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</si>
  <si>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</si>
  <si>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</si>
  <si>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</si>
  <si>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</si>
  <si>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</si>
  <si>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</si>
  <si>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</si>
  <si>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</si>
  <si>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</si>
  <si>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</si>
  <si>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</si>
  <si>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</si>
  <si>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</si>
  <si>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</si>
  <si>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</si>
  <si>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</si>
  <si>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</si>
  <si>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</si>
  <si>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</si>
  <si>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</si>
  <si>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</si>
  <si>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</si>
  <si>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</si>
  <si>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</si>
  <si>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</si>
  <si>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</si>
  <si>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</si>
  <si>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</si>
  <si>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</si>
  <si>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</si>
  <si>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</si>
  <si>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</si>
  <si>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</si>
  <si>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</si>
  <si>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</si>
  <si>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</si>
  <si>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</si>
  <si>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</si>
  <si>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</si>
  <si>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</si>
  <si>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</si>
  <si>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</si>
  <si>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</si>
  <si>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</si>
  <si>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</si>
  <si>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</si>
  <si>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</si>
  <si>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</si>
  <si>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</si>
  <si>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</si>
  <si>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</si>
  <si>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</si>
  <si>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</si>
  <si>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</si>
  <si>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</si>
  <si>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</si>
  <si>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</si>
  <si>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</si>
  <si>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</si>
  <si>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</si>
  <si>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</si>
  <si>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</si>
  <si>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</si>
  <si>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</si>
  <si>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</si>
  <si>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</si>
  <si>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</si>
  <si>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</si>
  <si>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</si>
  <si>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</si>
  <si>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</si>
  <si>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</si>
  <si>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</si>
  <si>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</si>
  <si>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</si>
  <si>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</si>
  <si>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</si>
  <si>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</si>
  <si>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</si>
  <si>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</si>
  <si>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</si>
  <si>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</si>
  <si>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</si>
  <si>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</si>
  <si>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</si>
  <si>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</si>
  <si>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</si>
  <si>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</si>
  <si>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</si>
  <si>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</si>
  <si>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</si>
  <si>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</si>
  <si>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</si>
  <si>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</si>
  <si>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</si>
  <si>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</si>
  <si>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</si>
  <si>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</si>
  <si>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</si>
  <si>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</si>
  <si>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</si>
  <si>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</si>
  <si>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</si>
  <si>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</si>
  <si>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</si>
  <si>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</si>
  <si>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</si>
  <si>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</si>
  <si>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</si>
  <si>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</si>
  <si>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</si>
  <si>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</si>
  <si>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</si>
  <si>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</si>
  <si>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</si>
  <si>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</si>
  <si>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</si>
  <si>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</si>
  <si>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</si>
  <si>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</si>
  <si>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</si>
  <si>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</si>
  <si>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</si>
  <si>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</si>
  <si>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</si>
  <si>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</si>
  <si>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</si>
  <si>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</si>
  <si>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</si>
  <si>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</si>
  <si>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</si>
  <si>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</si>
  <si>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</si>
  <si>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</si>
  <si>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</si>
  <si>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</si>
  <si>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</si>
  <si>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</si>
  <si>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</si>
  <si>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</si>
  <si>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</si>
  <si>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</si>
  <si>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</si>
  <si>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</si>
  <si>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</si>
  <si>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</si>
  <si>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</si>
  <si>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</si>
  <si>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</si>
  <si>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</si>
  <si>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</si>
  <si>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</si>
  <si>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</si>
  <si>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</si>
  <si>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</si>
  <si>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</si>
  <si>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</si>
  <si>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</si>
  <si>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</si>
  <si>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</si>
  <si>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</si>
  <si>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</si>
  <si>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</si>
  <si>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</si>
  <si>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</si>
  <si>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</si>
  <si>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</si>
  <si>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</si>
  <si>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</si>
  <si>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</si>
  <si>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</si>
  <si>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</si>
  <si>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</si>
  <si>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</si>
  <si>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</si>
  <si>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</si>
  <si>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</si>
  <si>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</si>
  <si>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</si>
  <si>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</si>
  <si>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</si>
  <si>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</si>
  <si>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</si>
  <si>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</si>
  <si>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</si>
  <si>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</si>
  <si>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</si>
  <si>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</si>
  <si>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</si>
  <si>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</si>
  <si>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</si>
  <si>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</si>
  <si>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</si>
  <si>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</si>
  <si>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</si>
  <si>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</si>
  <si>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</si>
  <si>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</si>
  <si>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</si>
  <si>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</si>
  <si>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</si>
  <si>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</si>
  <si>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</si>
  <si>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</si>
  <si>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</si>
  <si>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</si>
  <si>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</si>
  <si>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</si>
  <si>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</si>
  <si>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</si>
  <si>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</si>
  <si>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</si>
  <si>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</si>
  <si>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</si>
  <si>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</si>
  <si>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</si>
  <si>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</si>
  <si>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</si>
  <si>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</si>
  <si>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</si>
  <si>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</si>
  <si>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</si>
  <si>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</si>
  <si>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</si>
  <si>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</si>
  <si>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</si>
  <si>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</si>
  <si>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</si>
  <si>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</si>
  <si>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</si>
  <si>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</si>
  <si>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</si>
  <si>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</si>
  <si>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</si>
  <si>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</si>
  <si>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</si>
  <si>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</si>
  <si>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</si>
  <si>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</si>
  <si>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</si>
  <si>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</si>
  <si>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</si>
  <si>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</si>
  <si>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</si>
  <si>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</si>
  <si>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</si>
  <si>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</si>
  <si>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</si>
  <si>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</si>
  <si>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</si>
  <si>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</si>
  <si>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</si>
  <si>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</si>
  <si>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</si>
  <si>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</si>
  <si>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</si>
  <si>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</si>
  <si>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</si>
  <si>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</si>
  <si>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</si>
  <si>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</si>
  <si>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</si>
  <si>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</si>
  <si>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</si>
  <si>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</si>
  <si>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</si>
  <si>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</si>
  <si>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</si>
  <si>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</si>
  <si>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</si>
  <si>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</si>
  <si>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</si>
  <si>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</si>
  <si>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</si>
  <si>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</si>
  <si>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</si>
  <si>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</si>
  <si>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</si>
  <si>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</si>
  <si>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</si>
  <si>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</si>
  <si>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</si>
  <si>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</si>
  <si>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</si>
  <si>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</si>
  <si>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</si>
  <si>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</si>
  <si>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</si>
  <si>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</si>
  <si>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</si>
  <si>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</si>
  <si>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</si>
  <si>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</si>
  <si>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</si>
  <si>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</si>
  <si>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</si>
  <si>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</si>
  <si>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</si>
  <si>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</si>
  <si>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</si>
  <si>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</si>
  <si>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</si>
  <si>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</si>
  <si>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</si>
  <si>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</si>
  <si>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</si>
  <si>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</si>
  <si>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</si>
  <si>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</si>
  <si>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</si>
  <si>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</si>
  <si>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</si>
  <si>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</si>
  <si>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</si>
  <si>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</si>
  <si>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</si>
  <si>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</si>
  <si>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</si>
  <si>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</si>
  <si>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</si>
  <si>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</si>
  <si>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</si>
  <si>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</si>
  <si>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</si>
  <si>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</si>
  <si>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</si>
  <si>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</si>
  <si>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</si>
  <si>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</si>
  <si>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</si>
  <si>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</si>
  <si>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</si>
  <si>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</si>
  <si>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</si>
  <si>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</si>
  <si>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</si>
  <si>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</si>
  <si>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</si>
  <si>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</si>
  <si>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</si>
  <si>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</si>
  <si>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</si>
  <si>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</si>
  <si>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</si>
  <si>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</si>
  <si>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</si>
  <si>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</si>
  <si>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</si>
  <si>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</si>
  <si>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</si>
  <si>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</si>
  <si>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</si>
  <si>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</si>
  <si>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</si>
  <si>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</si>
  <si>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</si>
  <si>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</si>
  <si>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</si>
  <si>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</si>
  <si>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</si>
  <si>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</si>
  <si>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</si>
  <si>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</si>
  <si>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</si>
  <si>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</si>
  <si>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</si>
  <si>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</si>
  <si>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</si>
  <si>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</si>
  <si>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</si>
  <si>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</si>
  <si>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</si>
  <si>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</si>
  <si>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</si>
  <si>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</si>
  <si>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</si>
  <si>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</si>
  <si>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</si>
  <si>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</si>
  <si>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</si>
  <si>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</si>
  <si>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</si>
  <si>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</si>
  <si>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</si>
  <si>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</si>
  <si>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</si>
  <si>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</si>
  <si>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</si>
  <si>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</si>
  <si>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</si>
  <si>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</si>
  <si>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</si>
  <si>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</si>
  <si>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</si>
  <si>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</si>
  <si>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</si>
  <si>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</si>
  <si>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</si>
  <si>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</si>
  <si>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</si>
  <si>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</si>
  <si>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</si>
  <si>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</si>
  <si>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</si>
  <si>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</si>
  <si>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</si>
  <si>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</si>
  <si>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</si>
  <si>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</si>
  <si>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</si>
  <si>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</si>
  <si>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</si>
  <si>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</si>
  <si>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</si>
  <si>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</si>
  <si>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</si>
  <si>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</si>
  <si>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</si>
  <si>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</si>
  <si>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</si>
  <si>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</si>
  <si>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</si>
  <si>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</si>
  <si>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</si>
  <si>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</si>
  <si>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</si>
  <si>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</si>
  <si>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</si>
  <si>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</si>
  <si>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</si>
  <si>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</si>
  <si>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</si>
  <si>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</si>
  <si>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</si>
  <si>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</si>
  <si>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</si>
  <si>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</si>
  <si>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</si>
  <si>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</si>
  <si>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</si>
  <si>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</si>
  <si>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</si>
  <si>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</si>
  <si>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</si>
  <si>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</si>
  <si>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</si>
  <si>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</si>
  <si>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</si>
  <si>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</si>
  <si>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</si>
  <si>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</si>
  <si>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</si>
  <si>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</si>
  <si>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</si>
  <si>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</si>
  <si>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</si>
  <si>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</si>
  <si>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</si>
  <si>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</si>
  <si>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</si>
  <si>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</si>
  <si>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</si>
  <si>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</si>
  <si>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</si>
  <si>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</si>
  <si>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</si>
  <si>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</si>
  <si>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</si>
  <si>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</si>
  <si>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</si>
  <si>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</si>
  <si>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</si>
  <si>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</si>
  <si>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</si>
  <si>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</si>
  <si>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</si>
  <si>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</si>
  <si>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</si>
  <si>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</si>
  <si>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</si>
  <si>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</si>
  <si>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</si>
  <si>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</si>
  <si>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</si>
  <si>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</si>
  <si>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</si>
  <si>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</si>
  <si>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</si>
  <si>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</si>
  <si>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</si>
  <si>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</si>
  <si>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</si>
  <si>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</si>
  <si>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</si>
  <si>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</si>
  <si>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</si>
  <si>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</si>
  <si>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</si>
  <si>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</si>
  <si>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</si>
  <si>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</si>
  <si>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</si>
  <si>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</si>
  <si>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</si>
  <si>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</si>
  <si>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</si>
  <si>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</si>
  <si>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</si>
  <si>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</si>
  <si>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</si>
  <si>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</si>
  <si>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</si>
  <si>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</si>
  <si>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</si>
  <si>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</si>
  <si>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</si>
  <si>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</si>
  <si>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</si>
  <si>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</si>
  <si>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</si>
  <si>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</si>
  <si>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</si>
  <si>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</si>
  <si>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</si>
  <si>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</si>
  <si>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</si>
  <si>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</si>
  <si>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</si>
  <si>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</si>
  <si>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</si>
  <si>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</si>
  <si>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</si>
  <si>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</si>
  <si>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</si>
  <si>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</si>
  <si>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</si>
  <si>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</si>
  <si>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</si>
  <si>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</si>
  <si>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</si>
  <si>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</si>
  <si>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</si>
  <si>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</si>
  <si>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</si>
  <si>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</si>
  <si>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</si>
  <si>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</si>
  <si>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</si>
  <si>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</si>
  <si>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</si>
  <si>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</si>
  <si>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</si>
  <si>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</si>
  <si>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</si>
  <si>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</si>
  <si>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</si>
  <si>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</si>
  <si>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</si>
  <si>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</si>
  <si>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</si>
  <si>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</si>
  <si>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</si>
  <si>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</si>
  <si>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</si>
  <si>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</si>
  <si>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</si>
  <si>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</si>
  <si>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</si>
  <si>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</si>
  <si>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</si>
  <si>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</si>
  <si>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</si>
  <si>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</si>
  <si>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</si>
  <si>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</si>
  <si>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</si>
  <si>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</si>
  <si>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</si>
  <si>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</si>
  <si>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</si>
  <si>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</si>
  <si>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</si>
  <si>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</si>
  <si>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</si>
  <si>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</si>
  <si>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</si>
  <si>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</si>
  <si>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</si>
  <si>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</si>
  <si>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</si>
  <si>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</si>
  <si>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</si>
  <si>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</si>
  <si>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</si>
  <si>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</si>
  <si>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</si>
  <si>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</si>
  <si>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</si>
  <si>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</si>
  <si>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</si>
  <si>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</si>
  <si>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</si>
  <si>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</si>
  <si>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</si>
  <si>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</si>
  <si>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</si>
  <si>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</si>
  <si>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</si>
  <si>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</si>
  <si>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</si>
  <si>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</si>
  <si>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</si>
  <si>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</si>
  <si>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</si>
  <si>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</si>
  <si>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</si>
  <si>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</si>
  <si>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</si>
  <si>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</si>
  <si>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</si>
  <si>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</si>
  <si>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</si>
  <si>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</si>
  <si>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</si>
  <si>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</si>
  <si>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</si>
  <si>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</si>
  <si>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</si>
  <si>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</si>
  <si>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</si>
  <si>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</si>
  <si>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</si>
  <si>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</si>
  <si>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</si>
  <si>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</si>
  <si>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</si>
  <si>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</si>
  <si>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</si>
  <si>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</si>
  <si>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</si>
  <si>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</si>
  <si>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</si>
  <si>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</si>
  <si>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</si>
  <si>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</si>
  <si>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</si>
  <si>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</si>
  <si>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</si>
  <si>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</si>
  <si>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</si>
  <si>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</si>
  <si>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</si>
  <si>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</si>
  <si>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</si>
  <si>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</si>
  <si>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</si>
  <si>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</si>
  <si>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</si>
  <si>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</si>
  <si>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</si>
  <si>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</si>
  <si>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</si>
  <si>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</si>
  <si>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</si>
  <si>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</si>
  <si>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</si>
  <si>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</si>
  <si>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</si>
  <si>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</si>
  <si>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</si>
  <si>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</si>
  <si>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</si>
  <si>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</si>
  <si>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</si>
  <si>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</si>
  <si>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</si>
  <si>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</si>
  <si>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</si>
  <si>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</si>
  <si>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</si>
  <si>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</si>
  <si>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</si>
  <si>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</si>
  <si>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</si>
  <si>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</si>
  <si>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</si>
  <si>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</si>
  <si>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</si>
  <si>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</si>
  <si>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</si>
  <si>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</si>
  <si>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</si>
  <si>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</si>
  <si>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</si>
  <si>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</si>
  <si>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</si>
  <si>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</si>
  <si>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</si>
  <si>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</si>
  <si>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</si>
  <si>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</si>
  <si>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</si>
  <si>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</si>
  <si>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</si>
  <si>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</si>
  <si>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</si>
  <si>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</si>
  <si>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</si>
  <si>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</si>
  <si>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</si>
  <si>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</si>
  <si>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</si>
  <si>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</si>
  <si>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</si>
  <si>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</si>
  <si>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</si>
  <si>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</si>
  <si>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</si>
  <si>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</si>
  <si>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</si>
  <si>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</si>
  <si>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</si>
  <si>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</si>
  <si>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</si>
  <si>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</si>
  <si>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</si>
  <si>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</si>
  <si>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</si>
  <si>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</si>
  <si>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</si>
  <si>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</si>
  <si>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</si>
  <si>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</si>
  <si>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</si>
  <si>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</si>
  <si>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</si>
  <si>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</si>
  <si>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</si>
  <si>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</si>
  <si>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</si>
  <si>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</si>
  <si>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</si>
  <si>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</si>
  <si>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</si>
  <si>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</si>
  <si>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</si>
  <si>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</si>
  <si>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</si>
  <si>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</si>
  <si>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</si>
  <si>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</si>
  <si>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</si>
  <si>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</si>
  <si>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</si>
  <si>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</si>
  <si>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</si>
  <si>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</si>
  <si>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</si>
  <si>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</si>
  <si>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</si>
  <si>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</si>
  <si>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</si>
  <si>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</si>
  <si>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</si>
  <si>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</si>
  <si>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</si>
  <si>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</si>
  <si>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</si>
  <si>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</si>
  <si>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</si>
  <si>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</si>
  <si>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</si>
  <si>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</si>
  <si>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</si>
  <si>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</si>
  <si>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</si>
  <si>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</si>
  <si>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</si>
  <si>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</si>
  <si>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</si>
  <si>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</si>
  <si>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</si>
  <si>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</si>
  <si>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</si>
  <si>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</si>
  <si>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</si>
  <si>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</si>
  <si>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</si>
  <si>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</si>
  <si>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</si>
  <si>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</si>
  <si>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</si>
  <si>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</si>
  <si>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</si>
  <si>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</si>
  <si>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</si>
  <si>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</si>
  <si>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</si>
  <si>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</si>
  <si>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</si>
  <si>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</si>
  <si>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</si>
  <si>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</si>
  <si>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</si>
  <si>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</si>
  <si>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</si>
  <si>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</si>
  <si>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</si>
  <si>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</si>
  <si>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</si>
  <si>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</si>
  <si>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</si>
  <si>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</si>
  <si>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</si>
  <si>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</si>
  <si>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</si>
  <si>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</si>
  <si>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</si>
  <si>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</si>
  <si>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</si>
  <si>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</si>
  <si>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</si>
  <si>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</si>
  <si>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</si>
  <si>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</si>
  <si>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</si>
  <si>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</si>
  <si>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</si>
  <si>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</si>
  <si>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</si>
  <si>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</si>
  <si>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</si>
  <si>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</si>
  <si>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</si>
  <si>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</si>
  <si>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</si>
  <si>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</si>
  <si>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</si>
  <si>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</si>
  <si>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</si>
  <si>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</si>
  <si>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</si>
  <si>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</si>
  <si>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</si>
  <si>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</si>
  <si>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</si>
  <si>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</si>
  <si>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</si>
  <si>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</si>
  <si>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</si>
  <si>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</si>
  <si>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</si>
  <si>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</si>
  <si>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</si>
  <si>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</si>
  <si>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</si>
  <si>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</si>
  <si>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</si>
  <si>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</si>
  <si>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</si>
  <si>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</si>
  <si>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</si>
  <si>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</si>
  <si>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</si>
  <si>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</si>
  <si>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</si>
  <si>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</si>
  <si>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</si>
  <si>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</si>
  <si>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</si>
  <si>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</si>
  <si>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</si>
  <si>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</si>
  <si>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</si>
  <si>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</si>
  <si>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</si>
  <si>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</si>
  <si>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</si>
  <si>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</si>
  <si>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</si>
  <si>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</si>
  <si>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</si>
  <si>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</si>
  <si>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</si>
  <si>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</si>
  <si>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</si>
  <si>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</si>
  <si>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</si>
  <si>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</si>
  <si>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</si>
  <si>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</si>
  <si>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</si>
  <si>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</si>
  <si>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</si>
  <si>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</si>
  <si>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</si>
  <si>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</si>
  <si>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</si>
  <si>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</si>
  <si>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</si>
  <si>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</si>
  <si>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</si>
  <si>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</si>
  <si>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</si>
  <si>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</si>
  <si>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</si>
  <si>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</si>
  <si>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</si>
  <si>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</si>
  <si>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</si>
  <si>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</si>
  <si>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</si>
  <si>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</si>
  <si>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</si>
  <si>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</si>
  <si>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</si>
  <si>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</si>
  <si>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</si>
  <si>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</si>
  <si>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</si>
  <si>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</si>
  <si>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</si>
  <si>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</si>
  <si>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</si>
  <si>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</si>
  <si>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</si>
  <si>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</si>
  <si>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</si>
  <si>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</si>
  <si>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</si>
  <si>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</si>
  <si>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</si>
  <si>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</si>
  <si>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</si>
  <si>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</si>
  <si>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</si>
  <si>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</si>
  <si>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</si>
  <si>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</si>
  <si>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</si>
  <si>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</si>
  <si>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</si>
  <si>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</si>
  <si>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</si>
  <si>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</si>
  <si>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</si>
  <si>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</si>
  <si>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</si>
  <si>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</si>
  <si>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</si>
  <si>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</si>
  <si>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</si>
  <si>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</si>
  <si>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</si>
  <si>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</si>
  <si>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</si>
  <si>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</si>
  <si>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</si>
  <si>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</si>
  <si>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</si>
  <si>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</si>
  <si>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</si>
  <si>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</si>
  <si>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</si>
  <si>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</si>
  <si>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</si>
  <si>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</si>
  <si>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</si>
  <si>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</si>
  <si>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</si>
  <si>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</si>
  <si>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</si>
  <si>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</si>
  <si>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</si>
  <si>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</si>
  <si>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</si>
  <si>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</si>
  <si>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</si>
  <si>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</si>
  <si>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</si>
  <si>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</si>
  <si>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</si>
  <si>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</si>
  <si>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</si>
  <si>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</si>
  <si>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</si>
  <si>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</si>
  <si>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</si>
  <si>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</si>
  <si>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</si>
  <si>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</si>
  <si>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</si>
  <si>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</si>
  <si>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</si>
  <si>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</si>
  <si>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</si>
  <si>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</si>
  <si>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</si>
  <si>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</si>
  <si>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</si>
  <si>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</si>
  <si>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</si>
  <si>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</si>
  <si>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</si>
  <si>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</si>
  <si>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</si>
  <si>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</si>
  <si>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</si>
  <si>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</si>
  <si>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</si>
  <si>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</si>
  <si>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</si>
  <si>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</si>
  <si>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</si>
  <si>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</si>
  <si>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</si>
  <si>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</si>
  <si>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</si>
  <si>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</si>
  <si>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</si>
  <si>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</si>
  <si>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</si>
  <si>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</si>
  <si>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</si>
  <si>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</si>
  <si>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</si>
  <si>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</si>
  <si>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</si>
  <si>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</si>
  <si>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</si>
  <si>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</si>
  <si>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</si>
  <si>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</si>
  <si>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</si>
  <si>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</si>
  <si>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</si>
  <si>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</si>
  <si>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</si>
  <si>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</si>
  <si>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</si>
  <si>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</si>
  <si>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</si>
  <si>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</si>
  <si>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</si>
  <si>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</si>
  <si>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</si>
  <si>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</si>
  <si>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</si>
  <si>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</si>
  <si>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</si>
  <si>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</si>
  <si>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</si>
  <si>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</si>
  <si>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</si>
  <si>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</si>
  <si>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</si>
  <si>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</si>
  <si>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</si>
  <si>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</si>
  <si>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</si>
  <si>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</si>
  <si>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</si>
  <si>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</si>
  <si>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</si>
  <si>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</si>
  <si>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</si>
  <si>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</si>
  <si>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</si>
  <si>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</si>
  <si>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</si>
  <si>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</si>
  <si>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</si>
  <si>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</si>
  <si>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</si>
  <si>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</si>
  <si>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</si>
  <si>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</si>
  <si>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</si>
  <si>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</si>
  <si>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</si>
  <si>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</si>
  <si>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</si>
  <si>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</si>
  <si>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</si>
  <si>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</si>
  <si>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</si>
  <si>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</si>
  <si>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</si>
  <si>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</si>
  <si>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</si>
  <si>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</si>
  <si>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</si>
  <si>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</si>
  <si>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</si>
  <si>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</si>
  <si>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</si>
  <si>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</si>
  <si>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</si>
  <si>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</si>
  <si>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</si>
  <si>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</si>
  <si>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</si>
  <si>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</si>
  <si>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</si>
  <si>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</si>
  <si>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</si>
  <si>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</si>
  <si>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</si>
  <si>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</si>
  <si>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</si>
  <si>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</si>
  <si>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</si>
  <si>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</si>
  <si>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</si>
  <si>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</si>
  <si>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</si>
  <si>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</si>
  <si>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</si>
  <si>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</si>
  <si>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</si>
  <si>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</si>
  <si>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</si>
  <si>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</si>
  <si>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</si>
  <si>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</si>
  <si>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</si>
  <si>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</si>
  <si>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</si>
  <si>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</si>
  <si>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</si>
  <si>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</si>
  <si>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</si>
  <si>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</si>
  <si>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</si>
  <si>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</si>
  <si>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</si>
  <si>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</si>
  <si>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</si>
  <si>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</si>
  <si>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</si>
  <si>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</si>
  <si>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</si>
  <si>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</si>
  <si>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</si>
  <si>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</si>
  <si>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</si>
  <si>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</si>
  <si>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</si>
  <si>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</si>
  <si>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</si>
  <si>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</si>
  <si>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</si>
  <si>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</si>
  <si>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</si>
  <si>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</si>
  <si>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</si>
  <si>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</si>
  <si>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</si>
  <si>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</si>
  <si>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</si>
  <si>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</si>
  <si>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</si>
  <si>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</si>
  <si>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</si>
  <si>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</si>
  <si>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</si>
  <si>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</si>
  <si>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</si>
  <si>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</si>
  <si>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</si>
  <si>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</si>
  <si>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</si>
  <si>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</si>
  <si>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</si>
  <si>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</si>
  <si>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</si>
  <si>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</si>
  <si>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</si>
  <si>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</si>
  <si>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</si>
  <si>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</si>
  <si>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</si>
  <si>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</si>
  <si>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</si>
  <si>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</si>
  <si>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</si>
  <si>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</si>
  <si>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</si>
  <si>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</si>
  <si>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</si>
  <si>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</si>
  <si>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</si>
  <si>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</si>
  <si>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</si>
  <si>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</si>
  <si>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</si>
  <si>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</si>
  <si>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</si>
  <si>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</si>
  <si>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</si>
  <si>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</si>
  <si>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</si>
  <si>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</si>
  <si>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</si>
  <si>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</si>
  <si>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</si>
  <si>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</si>
  <si>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</si>
  <si>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</si>
  <si>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</si>
  <si>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</si>
  <si>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</si>
  <si>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</si>
  <si>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</si>
  <si>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</si>
  <si>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</si>
  <si>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</si>
  <si>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</si>
  <si>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</si>
  <si>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</si>
  <si>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</si>
  <si>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</si>
  <si>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</si>
  <si>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</si>
  <si>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</si>
  <si>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</si>
  <si>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</si>
  <si>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</si>
  <si>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</si>
  <si>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</si>
  <si>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</si>
  <si>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</si>
  <si>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</si>
  <si>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</si>
  <si>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</si>
  <si>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</si>
  <si>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</si>
  <si>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</si>
  <si>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</si>
  <si>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</si>
  <si>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</si>
  <si>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</si>
  <si>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</si>
  <si>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</si>
  <si>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</si>
  <si>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</si>
  <si>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</si>
  <si>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</si>
  <si>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</si>
  <si>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</si>
  <si>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</si>
  <si>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</si>
  <si>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</si>
  <si>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</si>
  <si>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</si>
  <si>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</si>
  <si>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</si>
  <si>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</si>
  <si>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</si>
  <si>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</si>
  <si>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</si>
  <si>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</si>
  <si>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</si>
  <si>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</si>
  <si>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</si>
  <si>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</si>
  <si>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</si>
  <si>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</si>
  <si>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</si>
  <si>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</si>
  <si>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</si>
  <si>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</si>
  <si>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</si>
  <si>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</si>
  <si>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</si>
  <si>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</si>
  <si>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</si>
  <si>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</si>
  <si>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</si>
  <si>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</si>
  <si>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</si>
  <si>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</si>
  <si>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</si>
  <si>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</si>
  <si>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</si>
  <si>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</si>
  <si>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</si>
  <si>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</si>
  <si>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</si>
  <si>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</si>
  <si>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</si>
  <si>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</si>
  <si>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</si>
  <si>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</si>
  <si>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</si>
  <si>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</si>
  <si>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</si>
  <si>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</si>
  <si>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</si>
  <si>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</si>
  <si>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</si>
  <si>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</si>
  <si>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</si>
  <si>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</si>
  <si>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</si>
  <si>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</si>
  <si>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</si>
  <si>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</si>
  <si>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</si>
  <si>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</si>
  <si>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</si>
  <si>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</si>
  <si>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</si>
  <si>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</si>
  <si>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</si>
  <si>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</si>
  <si>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</si>
  <si>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</si>
  <si>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</si>
  <si>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</si>
  <si>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</si>
  <si>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</si>
  <si>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</si>
  <si>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</si>
  <si>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</si>
  <si>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</si>
  <si>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</si>
  <si>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</si>
  <si>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</si>
  <si>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</si>
  <si>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</si>
  <si>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</si>
  <si>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</si>
  <si>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</si>
  <si>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</si>
  <si>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</si>
  <si>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</si>
  <si>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</si>
  <si>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</si>
  <si>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</si>
  <si>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</si>
  <si>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</si>
  <si>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</si>
  <si>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</si>
  <si>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</si>
  <si>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</si>
  <si>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</si>
  <si>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</si>
  <si>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</si>
  <si>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</si>
  <si>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</si>
  <si>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</si>
  <si>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</si>
  <si>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</si>
  <si>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</si>
  <si>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</si>
  <si>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</si>
  <si>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</si>
  <si>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</si>
  <si>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</si>
  <si>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</si>
  <si>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</si>
  <si>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</si>
  <si>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</si>
  <si>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</si>
  <si>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</si>
  <si>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</si>
  <si>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</si>
  <si>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</si>
  <si>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</si>
  <si>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</si>
  <si>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</si>
  <si>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</si>
  <si>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</si>
  <si>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</si>
  <si>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</si>
  <si>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</si>
  <si>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</si>
  <si>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</si>
  <si>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</si>
  <si>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</si>
  <si>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</si>
  <si>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</si>
  <si>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</si>
  <si>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</si>
  <si>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</si>
  <si>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</si>
  <si>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</si>
  <si>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</si>
  <si>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</si>
  <si>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</si>
  <si>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</si>
  <si>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</si>
  <si>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</si>
  <si>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</si>
  <si>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</si>
  <si>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</si>
  <si>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</si>
  <si>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</si>
  <si>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</si>
  <si>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</si>
  <si>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</si>
  <si>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</si>
  <si>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</si>
  <si>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</si>
  <si>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</si>
  <si>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</si>
  <si>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</si>
  <si>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</si>
  <si>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</si>
  <si>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</si>
  <si>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</si>
  <si>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</si>
  <si>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</si>
  <si>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</si>
  <si>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</si>
  <si>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</si>
  <si>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</si>
  <si>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</si>
  <si>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</si>
  <si>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</si>
  <si>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</si>
  <si>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</si>
  <si>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</si>
  <si>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</si>
  <si>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</si>
  <si>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</si>
  <si>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</si>
  <si>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</si>
  <si>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</si>
  <si>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</si>
  <si>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</si>
  <si>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</si>
  <si>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</si>
  <si>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</si>
  <si>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</si>
  <si>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</si>
  <si>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</si>
  <si>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</si>
  <si>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</si>
  <si>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</si>
  <si>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</si>
  <si>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</si>
  <si>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</si>
  <si>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</si>
  <si>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</si>
  <si>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</si>
  <si>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</si>
  <si>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</si>
  <si>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</si>
  <si>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</si>
  <si>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</si>
  <si>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</si>
  <si>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</si>
  <si>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</si>
  <si>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</si>
  <si>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</si>
  <si>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</si>
  <si>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</si>
  <si>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</si>
  <si>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</si>
  <si>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</si>
  <si>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</si>
  <si>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</si>
  <si>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</si>
  <si>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</si>
  <si>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</si>
  <si>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</si>
  <si>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</si>
  <si>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</si>
  <si>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</si>
  <si>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</si>
  <si>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</si>
  <si>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</si>
  <si>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</si>
  <si>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</si>
  <si>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</si>
  <si>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</si>
  <si>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</si>
  <si>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</si>
  <si>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</si>
  <si>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</si>
  <si>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</si>
  <si>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</si>
  <si>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</si>
  <si>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</si>
  <si>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</si>
  <si>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</si>
  <si>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</si>
  <si>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</si>
  <si>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</si>
  <si>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</si>
  <si>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</si>
  <si>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</si>
  <si>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</si>
  <si>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</si>
  <si>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</si>
  <si>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</si>
  <si>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</si>
  <si>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</si>
  <si>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</si>
  <si>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</si>
  <si>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</si>
  <si>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</si>
  <si>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</si>
  <si>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</si>
  <si>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</si>
  <si>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</si>
  <si>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</si>
  <si>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</si>
  <si>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</si>
  <si>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</si>
  <si>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</si>
  <si>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</si>
  <si>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</si>
  <si>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</si>
  <si>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</si>
  <si>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</si>
  <si>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</si>
  <si>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</si>
  <si>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</si>
  <si>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</si>
  <si>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</si>
  <si>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</si>
  <si>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</si>
  <si>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</si>
  <si>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</si>
  <si>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</si>
  <si>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</si>
  <si>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</si>
  <si>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</si>
  <si>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</si>
  <si>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</si>
  <si>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</si>
  <si>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</si>
  <si>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</si>
  <si>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</si>
  <si>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</si>
  <si>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</si>
  <si>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</si>
  <si>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</si>
  <si>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</si>
  <si>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</si>
  <si>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</si>
  <si>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</si>
  <si>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</si>
  <si>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</si>
  <si>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</si>
  <si>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</si>
  <si>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</si>
  <si>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</si>
  <si>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</si>
  <si>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</si>
  <si>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</si>
  <si>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</si>
  <si>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</si>
  <si>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</si>
  <si>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</si>
  <si>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</si>
  <si>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</si>
  <si>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</si>
  <si>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</si>
  <si>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</si>
  <si>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</si>
  <si>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</si>
  <si>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</si>
  <si>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</si>
  <si>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</si>
  <si>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</si>
  <si>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</si>
  <si>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</si>
  <si>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</si>
  <si>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</si>
  <si>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</si>
  <si>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</si>
  <si>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</si>
  <si>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</si>
  <si>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</si>
  <si>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</si>
  <si>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</si>
  <si>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</si>
  <si>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</si>
  <si>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</si>
  <si>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</si>
  <si>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</si>
  <si>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</si>
  <si>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</si>
  <si>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</si>
  <si>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</si>
  <si>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</si>
  <si>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</si>
  <si>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</si>
  <si>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</si>
  <si>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</si>
  <si>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</si>
  <si>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</si>
  <si>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</si>
  <si>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</si>
  <si>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</si>
  <si>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</si>
  <si>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</si>
  <si>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</si>
  <si>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</si>
  <si>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</si>
  <si>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</si>
  <si>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</si>
  <si>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</si>
  <si>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</si>
  <si>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</si>
  <si>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</si>
  <si>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</si>
  <si>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</si>
  <si>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</si>
  <si>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</si>
  <si>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</si>
  <si>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</si>
  <si>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</si>
  <si>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</si>
  <si>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</si>
  <si>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</si>
  <si>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</si>
  <si>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</si>
  <si>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</si>
  <si>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</si>
  <si>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</si>
  <si>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</si>
  <si>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</si>
  <si>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</si>
  <si>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</si>
  <si>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</si>
  <si>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</si>
  <si>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</si>
  <si>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</si>
  <si>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</si>
  <si>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</si>
  <si>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</si>
  <si>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</si>
  <si>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</si>
  <si>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</si>
  <si>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</si>
  <si>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</si>
  <si>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</si>
  <si>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</si>
  <si>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</si>
  <si>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</si>
  <si>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</si>
  <si>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</si>
  <si>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</si>
  <si>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</si>
  <si>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</si>
  <si>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</si>
  <si>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</si>
  <si>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</si>
  <si>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</si>
  <si>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</si>
  <si>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</si>
  <si>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</si>
  <si>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</si>
  <si>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</si>
  <si>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</si>
  <si>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</si>
  <si>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</si>
  <si>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</si>
  <si>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</si>
  <si>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</si>
  <si>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</si>
  <si>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</si>
  <si>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</si>
  <si>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</si>
  <si>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</si>
  <si>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</si>
  <si>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</si>
  <si>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</si>
  <si>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</si>
  <si>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</si>
  <si>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</si>
  <si>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</si>
  <si>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</si>
  <si>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</si>
  <si>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</si>
  <si>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</si>
  <si>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</si>
  <si>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</si>
  <si>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</si>
  <si>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</si>
  <si>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</si>
  <si>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</si>
  <si>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</si>
  <si>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</si>
  <si>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</si>
  <si>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</si>
  <si>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</si>
  <si>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</si>
  <si>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</si>
  <si>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</si>
  <si>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</si>
  <si>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</si>
  <si>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</si>
  <si>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</si>
  <si>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</si>
  <si>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</si>
  <si>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</si>
  <si>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</si>
  <si>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</si>
  <si>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</si>
  <si>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</si>
  <si>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</si>
  <si>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</si>
  <si>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</si>
  <si>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</si>
  <si>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</si>
  <si>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</si>
  <si>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</si>
  <si>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</si>
  <si>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</si>
  <si>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</si>
  <si>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</si>
  <si>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</si>
  <si>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</si>
  <si>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</si>
  <si>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</si>
  <si>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</si>
  <si>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</si>
  <si>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</si>
  <si>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</si>
  <si>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</si>
  <si>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</si>
  <si>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</si>
  <si>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</si>
  <si>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</si>
  <si>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</si>
  <si>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</si>
  <si>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</si>
  <si>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</si>
  <si>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</si>
  <si>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</si>
  <si>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</si>
  <si>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</si>
  <si>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</si>
  <si>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</si>
  <si>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</si>
  <si>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</si>
  <si>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</si>
  <si>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</si>
  <si>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</si>
  <si>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</si>
  <si>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</si>
  <si>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</si>
  <si>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</si>
  <si>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</si>
  <si>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</si>
  <si>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</si>
  <si>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</si>
  <si>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</si>
  <si>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</si>
  <si>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</si>
  <si>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</si>
  <si>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</si>
  <si>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</si>
  <si>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</si>
  <si>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</si>
  <si>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</si>
  <si>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</si>
  <si>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</si>
  <si>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</si>
  <si>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</si>
  <si>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</si>
  <si>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</si>
  <si>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</si>
  <si>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</si>
  <si>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</si>
  <si>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</si>
  <si>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</si>
  <si>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</si>
  <si>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</si>
  <si>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</si>
  <si>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</si>
  <si>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</si>
  <si>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</si>
  <si>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</si>
  <si>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</si>
  <si>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</si>
  <si>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</si>
  <si>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</si>
  <si>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</si>
  <si>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</si>
  <si>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</si>
  <si>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</si>
  <si>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</si>
  <si>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</si>
  <si>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</si>
  <si>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</si>
  <si>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</si>
  <si>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</si>
  <si>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</si>
  <si>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</si>
  <si>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</si>
  <si>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</si>
  <si>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</si>
  <si>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</si>
  <si>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</si>
  <si>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</si>
  <si>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</si>
  <si>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</si>
  <si>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</si>
  <si>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</si>
  <si>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</si>
  <si>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</si>
  <si>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</si>
  <si>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</si>
  <si>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</si>
  <si>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</si>
  <si>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</si>
  <si>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</si>
  <si>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</si>
  <si>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</si>
  <si>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</si>
  <si>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</si>
  <si>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</si>
  <si>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</si>
  <si>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</si>
  <si>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</si>
  <si>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</si>
  <si>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</si>
  <si>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</si>
  <si>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</si>
  <si>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</si>
  <si>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</si>
  <si>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</si>
  <si>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</si>
  <si>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</si>
  <si>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</si>
  <si>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</si>
  <si>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</si>
  <si>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</si>
  <si>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</si>
  <si>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</si>
  <si>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</si>
  <si>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</si>
  <si>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</si>
  <si>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</si>
  <si>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</si>
  <si>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</si>
  <si>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</si>
  <si>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</si>
  <si>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</si>
  <si>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</si>
  <si>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</si>
  <si>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</si>
  <si>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</si>
  <si>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</si>
  <si>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</si>
  <si>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</si>
  <si>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</si>
  <si>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</si>
  <si>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</si>
  <si>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</si>
  <si>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</si>
  <si>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</si>
  <si>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</si>
  <si>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</si>
  <si>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</si>
  <si>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</si>
  <si>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</si>
  <si>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</si>
  <si>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</si>
  <si>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</si>
  <si>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</si>
  <si>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</si>
  <si>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</si>
  <si>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</si>
  <si>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</si>
  <si>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</si>
  <si>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</si>
  <si>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</si>
  <si>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</si>
  <si>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</si>
  <si>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</si>
  <si>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</si>
  <si>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</si>
  <si>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</si>
  <si>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</si>
  <si>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</si>
  <si>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</si>
  <si>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</si>
  <si>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</si>
  <si>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</si>
  <si>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</si>
  <si>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</si>
  <si>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</si>
  <si>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</si>
  <si>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</si>
  <si>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</si>
  <si>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</si>
  <si>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</si>
  <si>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</si>
  <si>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</si>
  <si>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</si>
  <si>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</si>
  <si>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</si>
  <si>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</si>
  <si>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</si>
  <si>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</si>
  <si>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</si>
  <si>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</si>
  <si>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</si>
  <si>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</si>
  <si>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</si>
  <si>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</si>
  <si>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</si>
  <si>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</si>
  <si>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</si>
  <si>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</si>
  <si>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</si>
  <si>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</si>
  <si>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</si>
  <si>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</si>
  <si>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</si>
  <si>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</si>
  <si>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</si>
  <si>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</si>
  <si>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</si>
  <si>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</si>
  <si>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</si>
  <si>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</si>
  <si>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</si>
  <si>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</si>
  <si>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</si>
  <si>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</si>
  <si>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</si>
  <si>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</si>
  <si>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</si>
  <si>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</si>
  <si>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</si>
  <si>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</si>
  <si>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</si>
  <si>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</si>
  <si>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</si>
  <si>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</si>
  <si>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</si>
  <si>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</si>
  <si>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</si>
  <si>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</si>
  <si>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</si>
  <si>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</si>
  <si>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</si>
  <si>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</si>
  <si>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</si>
  <si>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</si>
  <si>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</si>
  <si>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</si>
  <si>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</si>
  <si>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</si>
  <si>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</si>
  <si>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</si>
  <si>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</si>
  <si>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</si>
  <si>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</si>
  <si>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</si>
  <si>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</si>
  <si>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</si>
  <si>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</si>
  <si>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</si>
  <si>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</si>
  <si>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</si>
  <si>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</si>
  <si>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</si>
  <si>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</si>
  <si>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</si>
  <si>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</si>
  <si>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</si>
  <si>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</si>
  <si>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</si>
  <si>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</si>
  <si>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</si>
  <si>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</si>
  <si>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</si>
  <si>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</si>
  <si>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</si>
  <si>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</si>
  <si>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</si>
  <si>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</si>
  <si>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</si>
  <si>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</si>
  <si>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</si>
  <si>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</si>
  <si>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</si>
  <si>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</si>
  <si>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</si>
  <si>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</si>
  <si>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</si>
  <si>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</si>
  <si>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</si>
  <si>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</si>
  <si>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</si>
  <si>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</si>
  <si>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</si>
  <si>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</si>
  <si>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</si>
  <si>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</si>
  <si>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</si>
  <si>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</si>
  <si>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</si>
  <si>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</si>
  <si>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</si>
  <si>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</si>
  <si>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</si>
  <si>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</si>
  <si>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</si>
  <si>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</si>
  <si>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</si>
  <si>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</si>
  <si>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</si>
  <si>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</si>
  <si>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</si>
  <si>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</si>
  <si>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</si>
  <si>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</si>
  <si>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</si>
  <si>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</si>
  <si>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</si>
  <si>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</si>
  <si>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</si>
  <si>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</si>
  <si>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</si>
  <si>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</si>
  <si>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</si>
  <si>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</si>
  <si>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</si>
  <si>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</si>
  <si>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</si>
  <si>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</si>
  <si>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</si>
  <si>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</si>
  <si>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</si>
  <si>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</si>
  <si>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</si>
  <si>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</si>
  <si>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</si>
  <si>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</si>
  <si>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</si>
  <si>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</si>
  <si>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</si>
  <si>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</si>
  <si>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</si>
  <si>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</si>
  <si>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</si>
  <si>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</si>
  <si>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</si>
  <si>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</si>
  <si>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</si>
  <si>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</si>
  <si>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</si>
  <si>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</si>
  <si>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</si>
  <si>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</si>
  <si>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</si>
  <si>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</si>
  <si>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</si>
  <si>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</si>
  <si>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</si>
  <si>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</si>
  <si>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</si>
  <si>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</si>
  <si>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</si>
  <si>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</si>
  <si>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</si>
  <si>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</si>
  <si>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</si>
  <si>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</si>
  <si>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</si>
  <si>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</si>
  <si>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</si>
  <si>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</si>
  <si>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</si>
  <si>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</si>
  <si>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</si>
  <si>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</si>
  <si>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</si>
  <si>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</si>
  <si>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</si>
  <si>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</si>
  <si>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</si>
  <si>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</si>
  <si>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</si>
  <si>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</si>
  <si>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</si>
  <si>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</si>
  <si>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</si>
  <si>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</si>
  <si>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</si>
  <si>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</si>
  <si>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</si>
  <si>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</si>
  <si>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</si>
  <si>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</si>
  <si>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</si>
  <si>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</si>
  <si>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</si>
  <si>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</si>
  <si>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</si>
  <si>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</si>
  <si>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</si>
  <si>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</si>
  <si>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</si>
  <si>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</si>
  <si>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</si>
  <si>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</si>
  <si>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</si>
  <si>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</si>
  <si>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</si>
  <si>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</si>
  <si>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</si>
  <si>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</si>
  <si>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</si>
  <si>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</si>
  <si>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</si>
  <si>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</si>
  <si>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</si>
  <si>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</si>
  <si>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</si>
  <si>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</si>
  <si>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</si>
  <si>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</si>
  <si>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</si>
  <si>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</si>
  <si>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</si>
  <si>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</si>
  <si>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</si>
  <si>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</si>
  <si>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</si>
  <si>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</si>
  <si>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</si>
  <si>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</si>
  <si>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</si>
  <si>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</si>
  <si>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</si>
  <si>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</si>
  <si>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</si>
  <si>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</si>
  <si>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</si>
  <si>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</si>
  <si>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</si>
  <si>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</si>
  <si>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</si>
  <si>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</si>
  <si>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</si>
  <si>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</si>
  <si>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</si>
  <si>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</si>
  <si>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</si>
  <si>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</si>
  <si>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</si>
  <si>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</si>
  <si>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</si>
  <si>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</si>
  <si>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</si>
  <si>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</si>
  <si>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</si>
  <si>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</si>
  <si>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</si>
  <si>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</si>
  <si>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</si>
  <si>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</si>
  <si>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</si>
  <si>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</si>
  <si>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</si>
  <si>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</si>
  <si>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</si>
  <si>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</si>
  <si>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</si>
  <si>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</si>
  <si>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</si>
  <si>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</si>
  <si>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</si>
  <si>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</si>
  <si>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</si>
  <si>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</si>
  <si>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</si>
  <si>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</si>
  <si>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</si>
  <si>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</si>
  <si>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</si>
  <si>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</si>
  <si>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</si>
  <si>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</si>
  <si>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</si>
  <si>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</si>
  <si>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</si>
  <si>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</si>
  <si>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</si>
  <si>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</si>
  <si>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</si>
  <si>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</si>
  <si>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</si>
  <si>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</si>
  <si>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</si>
  <si>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</si>
  <si>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</si>
  <si>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</si>
  <si>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</si>
  <si>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</si>
  <si>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</si>
  <si>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</si>
  <si>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</si>
  <si>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</si>
  <si>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</si>
  <si>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</si>
  <si>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</si>
  <si>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</si>
  <si>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</si>
  <si>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</si>
  <si>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</si>
  <si>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</si>
  <si>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</si>
  <si>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</si>
  <si>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</si>
  <si>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</si>
  <si>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</si>
  <si>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</si>
  <si>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</si>
  <si>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</si>
  <si>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</si>
  <si>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</si>
  <si>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</si>
  <si>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</si>
  <si>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</si>
  <si>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</si>
  <si>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</si>
  <si>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</si>
  <si>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</si>
  <si>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</si>
  <si>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</si>
  <si>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</si>
  <si>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</si>
  <si>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</si>
  <si>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</si>
  <si>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</si>
  <si>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</si>
  <si>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</si>
  <si>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</si>
  <si>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</si>
  <si>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</si>
  <si>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</si>
  <si>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</si>
  <si>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</si>
  <si>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</si>
  <si>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</si>
  <si>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</si>
  <si>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</si>
  <si>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</si>
  <si>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</si>
  <si>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</si>
  <si>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</si>
  <si>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</si>
  <si>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</si>
  <si>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</si>
  <si>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</si>
  <si>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</si>
  <si>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</si>
  <si>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</si>
  <si>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</si>
  <si>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</si>
  <si>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</si>
  <si>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</si>
  <si>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</si>
  <si>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</si>
  <si>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</si>
  <si>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</si>
  <si>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</si>
  <si>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</si>
  <si>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</si>
  <si>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</si>
  <si>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</si>
  <si>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</si>
  <si>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</si>
  <si>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</si>
  <si>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</si>
  <si>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</si>
  <si>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</si>
  <si>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</si>
  <si>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</si>
  <si>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</si>
  <si>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</si>
  <si>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</si>
  <si>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</si>
  <si>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</si>
  <si>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</si>
  <si>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</si>
  <si>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</si>
  <si>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</si>
  <si>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</si>
  <si>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</si>
  <si>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</si>
  <si>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</si>
  <si>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</si>
  <si>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</si>
  <si>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</si>
  <si>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</si>
  <si>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</si>
  <si>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</si>
  <si>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</si>
  <si>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</si>
  <si>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</si>
  <si>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</si>
  <si>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</si>
  <si>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</si>
  <si>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</si>
  <si>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</si>
  <si>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</si>
  <si>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</si>
  <si>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</si>
  <si>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</si>
  <si>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</si>
  <si>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</si>
  <si>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</si>
  <si>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</si>
  <si>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</si>
  <si>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</si>
  <si>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</si>
  <si>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</si>
  <si>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</si>
  <si>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</si>
  <si>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</si>
  <si>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</si>
  <si>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</si>
  <si>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</si>
  <si>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</si>
  <si>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</si>
  <si>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</si>
  <si>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</si>
  <si>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</si>
  <si>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</si>
  <si>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</si>
  <si>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</si>
  <si>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</si>
  <si>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</si>
  <si>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</si>
  <si>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</si>
  <si>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</si>
  <si>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</si>
  <si>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</si>
  <si>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</si>
  <si>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</si>
  <si>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</si>
  <si>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</si>
  <si>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</si>
  <si>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</si>
  <si>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</si>
  <si>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</si>
  <si>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</si>
  <si>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</si>
  <si>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</si>
  <si>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</si>
  <si>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</si>
  <si>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</si>
  <si>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</si>
  <si>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</si>
  <si>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</si>
  <si>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</si>
  <si>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</si>
  <si>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</si>
  <si>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</si>
  <si>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</si>
  <si>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</si>
  <si>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</si>
  <si>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</si>
  <si>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</si>
  <si>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</si>
  <si>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</si>
  <si>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</si>
  <si>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</si>
  <si>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</si>
  <si>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</si>
  <si>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</si>
  <si>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</si>
  <si>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</si>
  <si>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</si>
  <si>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</si>
  <si>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</si>
  <si>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</si>
  <si>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</si>
  <si>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</si>
  <si>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</si>
  <si>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</si>
  <si>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</si>
  <si>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</si>
  <si>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</si>
  <si>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</si>
  <si>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</si>
  <si>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</si>
  <si>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</si>
  <si>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</si>
  <si>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</si>
  <si>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</si>
  <si>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</si>
  <si>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</si>
  <si>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</si>
  <si>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</si>
  <si>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</si>
  <si>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</si>
  <si>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</si>
  <si>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</si>
  <si>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</si>
  <si>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</si>
  <si>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</si>
  <si>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</si>
  <si>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</si>
  <si>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</si>
  <si>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</si>
  <si>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</si>
  <si>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</si>
  <si>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</si>
  <si>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</si>
  <si>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</si>
  <si>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</si>
  <si>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</si>
  <si>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</si>
  <si>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</si>
  <si>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</si>
  <si>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</si>
  <si>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</si>
  <si>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</si>
  <si>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</si>
  <si>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</si>
  <si>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</si>
  <si>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</si>
  <si>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</si>
  <si>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</si>
  <si>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</si>
  <si>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</si>
  <si>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</si>
  <si>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</si>
  <si>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</si>
  <si>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</si>
  <si>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</si>
  <si>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</si>
  <si>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</si>
  <si>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</si>
  <si>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</si>
  <si>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</si>
  <si>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</si>
  <si>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</si>
  <si>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</si>
  <si>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</si>
  <si>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</si>
  <si>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</si>
  <si>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</si>
  <si>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</si>
  <si>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</si>
  <si>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</si>
  <si>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</si>
  <si>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</si>
  <si>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</si>
  <si>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</si>
  <si>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</si>
  <si>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</si>
  <si>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</si>
  <si>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</si>
  <si>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</si>
  <si>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</si>
  <si>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</si>
  <si>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</si>
  <si>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</si>
  <si>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</si>
  <si>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</si>
  <si>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</si>
  <si>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</si>
  <si>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</si>
  <si>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</si>
  <si>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</si>
  <si>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</si>
  <si>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</si>
  <si>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</si>
  <si>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</si>
  <si>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</si>
  <si>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</si>
  <si>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</si>
  <si>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</si>
  <si>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</si>
  <si>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</si>
  <si>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</si>
  <si>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</si>
  <si>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</si>
  <si>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</si>
  <si>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</si>
  <si>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</si>
  <si>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</si>
  <si>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</si>
  <si>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</si>
  <si>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</si>
  <si>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</si>
  <si>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</si>
  <si>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</si>
  <si>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</si>
  <si>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</si>
  <si>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</si>
  <si>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</si>
  <si>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</si>
  <si>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</si>
  <si>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</si>
  <si>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</si>
  <si>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</si>
  <si>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</si>
  <si>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</si>
  <si>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</si>
  <si>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</si>
  <si>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</si>
  <si>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</si>
  <si>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</si>
  <si>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</si>
  <si>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</si>
  <si>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</si>
  <si>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</si>
  <si>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</si>
  <si>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</si>
  <si>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</si>
  <si>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</si>
  <si>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</si>
  <si>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</si>
  <si>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</si>
  <si>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</si>
  <si>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</si>
  <si>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</si>
  <si>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</si>
  <si>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</si>
  <si>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</si>
  <si>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</si>
  <si>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</si>
  <si>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</si>
  <si>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</si>
  <si>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</si>
  <si>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</si>
  <si>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</si>
  <si>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</si>
  <si>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</si>
  <si>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</si>
  <si>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</si>
  <si>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</si>
  <si>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</si>
  <si>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</si>
  <si>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</si>
  <si>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</si>
  <si>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</si>
  <si>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</si>
  <si>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</si>
  <si>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</si>
  <si>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</si>
  <si>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</si>
  <si>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</si>
  <si>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</si>
  <si>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</si>
  <si>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</si>
  <si>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</si>
  <si>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</si>
  <si>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</si>
  <si>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</si>
  <si>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</si>
  <si>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</si>
  <si>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</si>
  <si>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</si>
  <si>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</si>
  <si>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</si>
  <si>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</si>
  <si>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</si>
  <si>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</si>
  <si>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</si>
  <si>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</si>
  <si>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</si>
  <si>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</si>
  <si>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</si>
  <si>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</si>
  <si>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</si>
  <si>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</si>
  <si>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</si>
  <si>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</si>
  <si>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</si>
  <si>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</si>
  <si>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</si>
  <si>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</si>
  <si>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</si>
  <si>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</si>
  <si>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</si>
  <si>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</si>
  <si>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</si>
  <si>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</si>
  <si>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</si>
  <si>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</si>
  <si>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</si>
  <si>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</si>
  <si>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</si>
  <si>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</si>
  <si>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</si>
  <si>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</si>
  <si>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</si>
  <si>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</si>
  <si>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</si>
  <si>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</si>
  <si>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</si>
  <si>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</si>
  <si>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</si>
  <si>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</si>
  <si>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</si>
  <si>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</si>
  <si>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</si>
  <si>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</si>
  <si>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</si>
  <si>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</si>
  <si>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</si>
  <si>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</si>
  <si>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</si>
  <si>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</si>
  <si>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</si>
  <si>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</si>
  <si>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</si>
  <si>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</si>
  <si>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</si>
  <si>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</si>
  <si>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</si>
  <si>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</si>
  <si>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</si>
  <si>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</si>
  <si>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</si>
  <si>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</si>
  <si>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</si>
  <si>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</si>
  <si>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</si>
  <si>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</si>
  <si>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</si>
  <si>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</si>
  <si>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</si>
  <si>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</si>
  <si>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</si>
  <si>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</si>
  <si>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</si>
  <si>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</si>
  <si>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</si>
  <si>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</si>
  <si>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</si>
  <si>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</si>
  <si>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</si>
  <si>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</si>
  <si>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</si>
  <si>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</si>
  <si>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</si>
  <si>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</si>
  <si>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</si>
  <si>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</si>
  <si>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</si>
  <si>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</si>
  <si>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</si>
  <si>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</si>
  <si>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</si>
  <si>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</si>
  <si>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</si>
  <si>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</si>
  <si>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</si>
  <si>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</si>
  <si>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</si>
  <si>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</si>
  <si>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</si>
  <si>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</si>
  <si>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</si>
  <si>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</si>
  <si>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</si>
  <si>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</si>
  <si>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</si>
  <si>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</si>
  <si>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</si>
  <si>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</si>
  <si>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</si>
  <si>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</si>
  <si>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</si>
  <si>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</si>
  <si>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</si>
  <si>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</si>
  <si>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</si>
  <si>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</si>
  <si>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</si>
  <si>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</si>
  <si>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</si>
  <si>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</si>
  <si>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</si>
  <si>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</si>
  <si>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</si>
  <si>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</si>
  <si>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</si>
  <si>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</si>
  <si>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</si>
  <si>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</si>
  <si>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</si>
  <si>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</si>
  <si>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</si>
  <si>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</si>
  <si>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</si>
  <si>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</si>
  <si>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</si>
  <si>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</si>
  <si>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</si>
  <si>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</si>
  <si>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</si>
  <si>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</si>
  <si>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</si>
  <si>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</si>
  <si>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</si>
  <si>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</si>
  <si>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</si>
  <si>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</si>
  <si>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</si>
  <si>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</si>
  <si>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</si>
  <si>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</si>
  <si>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</si>
  <si>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</si>
  <si>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</si>
  <si>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</si>
  <si>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</si>
  <si>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</si>
  <si>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</si>
  <si>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</si>
  <si>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</si>
  <si>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</si>
  <si>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</si>
  <si>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</si>
  <si>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</si>
  <si>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</si>
  <si>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</si>
  <si>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</si>
  <si>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</si>
  <si>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</si>
  <si>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</si>
  <si>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</si>
  <si>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</si>
  <si>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</si>
  <si>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</si>
  <si>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</si>
  <si>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</si>
  <si>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</si>
  <si>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</si>
  <si>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</si>
  <si>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</si>
  <si>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</si>
  <si>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</si>
  <si>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</si>
  <si>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</si>
  <si>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</si>
  <si>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</si>
  <si>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</si>
  <si>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</si>
  <si>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</si>
  <si>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</si>
  <si>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</si>
  <si>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</si>
  <si>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</si>
  <si>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</si>
  <si>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</si>
  <si>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</si>
  <si>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</si>
  <si>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</si>
  <si>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</si>
  <si>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</si>
  <si>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</si>
  <si>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</si>
  <si>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</si>
  <si>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</si>
  <si>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</si>
  <si>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</si>
  <si>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</si>
  <si>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</si>
  <si>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</si>
  <si>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</si>
  <si>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</si>
  <si>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</si>
  <si>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</si>
  <si>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</si>
  <si>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</si>
  <si>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</si>
  <si>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</si>
  <si>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</si>
  <si>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</si>
  <si>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</si>
  <si>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</si>
  <si>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</si>
  <si>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</si>
  <si>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</si>
  <si>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</si>
  <si>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</si>
  <si>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</si>
  <si>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</si>
  <si>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</si>
  <si>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</si>
  <si>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</si>
  <si>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</si>
  <si>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</si>
  <si>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</si>
  <si>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</si>
  <si>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</si>
  <si>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</si>
  <si>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</si>
  <si>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</si>
  <si>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</si>
  <si>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</si>
  <si>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</si>
  <si>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</si>
  <si>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</si>
  <si>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</si>
  <si>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</si>
  <si>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</si>
  <si>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</si>
  <si>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</si>
  <si>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</si>
  <si>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</si>
  <si>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</si>
  <si>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</si>
  <si>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</si>
  <si>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</si>
  <si>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</si>
  <si>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</si>
  <si>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</si>
  <si>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</si>
  <si>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</si>
  <si>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</si>
  <si>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</si>
  <si>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</si>
  <si>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</si>
  <si>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</si>
  <si>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</si>
  <si>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</si>
  <si>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</si>
  <si>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</si>
  <si>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</si>
  <si>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</si>
  <si>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</si>
  <si>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</si>
  <si>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</si>
  <si>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</si>
  <si>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</si>
  <si>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</si>
  <si>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</si>
  <si>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</si>
  <si>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</si>
  <si>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</si>
  <si>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</si>
  <si>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</si>
  <si>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</si>
  <si>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</si>
  <si>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</si>
  <si>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</si>
  <si>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</si>
  <si>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</si>
  <si>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</si>
  <si>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</si>
  <si>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</si>
  <si>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</si>
  <si>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</si>
  <si>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</si>
  <si>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</si>
  <si>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</si>
  <si>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</si>
  <si>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</si>
  <si>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</si>
  <si>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</si>
  <si>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</si>
  <si>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</si>
  <si>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</si>
  <si>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</si>
  <si>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</si>
  <si>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</si>
  <si>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</si>
  <si>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</si>
  <si>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</si>
  <si>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</si>
  <si>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</si>
  <si>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</si>
  <si>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</si>
  <si>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</si>
  <si>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</si>
  <si>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</si>
  <si>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</si>
  <si>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</si>
  <si>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</si>
  <si>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</si>
  <si>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</si>
  <si>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</si>
  <si>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</si>
  <si>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</si>
  <si>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</si>
  <si>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</si>
  <si>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</si>
  <si>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</si>
  <si>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</si>
  <si>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</si>
  <si>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</si>
  <si>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</si>
  <si>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</si>
  <si>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</si>
  <si>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</si>
  <si>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</si>
  <si>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</si>
  <si>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</si>
  <si>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</si>
  <si>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</si>
  <si>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</si>
  <si>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</si>
  <si>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</si>
  <si>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</si>
  <si>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</si>
  <si>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</si>
  <si>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</si>
  <si>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</si>
  <si>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</si>
  <si>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</si>
  <si>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</si>
  <si>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</si>
  <si>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</si>
  <si>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</si>
  <si>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</si>
  <si>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</si>
  <si>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</si>
  <si>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</si>
  <si>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</si>
  <si>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</si>
  <si>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</si>
  <si>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</si>
  <si>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</si>
  <si>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</si>
  <si>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</si>
  <si>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</si>
  <si>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</si>
  <si>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</si>
  <si>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</si>
  <si>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</si>
  <si>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</si>
  <si>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</si>
  <si>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</si>
  <si>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</si>
  <si>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</si>
  <si>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</si>
  <si>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</si>
  <si>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</si>
  <si>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</si>
  <si>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</si>
  <si>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</si>
  <si>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</si>
  <si>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</si>
  <si>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</si>
  <si>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</si>
  <si>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</si>
  <si>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</si>
  <si>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</si>
  <si>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</si>
  <si>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</si>
  <si>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</si>
  <si>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</si>
  <si>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</si>
  <si>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</si>
  <si>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</si>
  <si>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</si>
  <si>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</si>
  <si>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</si>
  <si>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</si>
  <si>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</si>
  <si>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</si>
  <si>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</si>
  <si>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</si>
  <si>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</si>
  <si>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</si>
  <si>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</si>
  <si>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</si>
  <si>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</si>
  <si>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</si>
  <si>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</si>
  <si>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</si>
  <si>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</si>
  <si>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</si>
  <si>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</si>
  <si>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</si>
  <si>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</si>
  <si>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</si>
  <si>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</si>
  <si>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</si>
  <si>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</si>
  <si>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</si>
  <si>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</si>
  <si>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</si>
  <si>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</si>
  <si>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</si>
  <si>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</si>
  <si>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</si>
  <si>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</si>
  <si>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</si>
  <si>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</si>
  <si>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</si>
  <si>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</si>
  <si>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</si>
  <si>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</si>
  <si>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</si>
  <si>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</si>
  <si>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</si>
  <si>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</si>
  <si>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</si>
  <si>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</si>
  <si>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</si>
  <si>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</si>
  <si>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</si>
  <si>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</si>
  <si>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</si>
  <si>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</si>
  <si>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</si>
  <si>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</si>
  <si>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</si>
  <si>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</si>
  <si>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</si>
  <si>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</si>
  <si>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</si>
  <si>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</si>
  <si>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</si>
  <si>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</si>
  <si>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</si>
  <si>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</si>
  <si>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</si>
  <si>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</si>
  <si>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</si>
  <si>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</si>
  <si>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</si>
  <si>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</si>
  <si>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</si>
  <si>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</si>
  <si>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</si>
  <si>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</si>
  <si>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</si>
  <si>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</si>
  <si>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</si>
  <si>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</si>
  <si>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</si>
  <si>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</si>
  <si>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</si>
  <si>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</si>
  <si>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</si>
  <si>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</si>
  <si>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</si>
  <si>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</si>
  <si>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</si>
  <si>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</si>
  <si>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</si>
  <si>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</si>
  <si>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</si>
  <si>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</si>
  <si>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</si>
  <si>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</si>
  <si>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</si>
  <si>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</si>
  <si>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</si>
  <si>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</si>
  <si>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</si>
  <si>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</si>
  <si>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</si>
  <si>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</si>
  <si>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</si>
  <si>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</si>
  <si>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</si>
  <si>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</si>
  <si>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</si>
  <si>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</si>
  <si>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</si>
  <si>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</si>
  <si>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</si>
  <si>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</si>
  <si>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</si>
  <si>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</si>
  <si>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</si>
  <si>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</si>
  <si>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</si>
  <si>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</si>
  <si>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</si>
  <si>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</si>
  <si>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</si>
  <si>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</si>
  <si>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</si>
  <si>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</si>
  <si>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</si>
  <si>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</si>
  <si>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</si>
  <si>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</si>
  <si>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</si>
  <si>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</si>
  <si>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</si>
  <si>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</si>
  <si>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</si>
  <si>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</si>
  <si>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</si>
  <si>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</si>
  <si>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</si>
  <si>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</si>
  <si>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</si>
  <si>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</si>
  <si>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</si>
  <si>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</si>
  <si>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</si>
  <si>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</si>
  <si>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</si>
  <si>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</si>
  <si>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</si>
  <si>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</si>
  <si>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</si>
  <si>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</si>
  <si>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</si>
  <si>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</si>
  <si>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</si>
  <si>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</si>
  <si>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</si>
  <si>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</si>
  <si>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</si>
  <si>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</si>
  <si>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</si>
  <si>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</si>
  <si>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</si>
  <si>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</si>
  <si>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</si>
  <si>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</si>
  <si>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</si>
  <si>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</si>
  <si>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</si>
  <si>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</si>
  <si>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</si>
  <si>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</si>
  <si>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</si>
  <si>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</si>
  <si>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</si>
  <si>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</si>
  <si>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</si>
  <si>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</si>
  <si>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</si>
  <si>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</si>
  <si>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</si>
  <si>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</si>
  <si>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</si>
  <si>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</si>
  <si>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</si>
  <si>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</si>
  <si>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</si>
  <si>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</si>
  <si>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</si>
  <si>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</si>
  <si>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</si>
  <si>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</si>
  <si>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</si>
  <si>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</si>
  <si>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</si>
  <si>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</si>
  <si>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</si>
  <si>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</si>
  <si>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</si>
  <si>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</si>
  <si>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</si>
  <si>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</si>
  <si>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</si>
  <si>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</si>
  <si>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</si>
  <si>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</si>
  <si>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</si>
  <si>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</si>
  <si>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</si>
  <si>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</si>
  <si>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</si>
  <si>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</si>
  <si>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</si>
  <si>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</si>
  <si>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</si>
  <si>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</si>
  <si>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</si>
  <si>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</si>
  <si>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</si>
  <si>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</si>
  <si>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</si>
  <si>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</si>
  <si>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</si>
  <si>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</si>
  <si>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</si>
  <si>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</si>
  <si>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</si>
  <si>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</si>
  <si>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</si>
  <si>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</si>
  <si>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</si>
  <si>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</si>
  <si>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</si>
  <si>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</si>
  <si>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</si>
  <si>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</si>
  <si>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</si>
  <si>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</si>
  <si>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</si>
  <si>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</si>
  <si>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</si>
  <si>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</si>
  <si>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</si>
  <si>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</si>
  <si>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</si>
  <si>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</si>
  <si>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</si>
  <si>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</si>
  <si>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</si>
  <si>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</si>
  <si>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</si>
  <si>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</si>
  <si>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</si>
  <si>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</si>
  <si>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</si>
  <si>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</si>
  <si>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</si>
  <si>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</si>
  <si>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</si>
  <si>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</si>
  <si>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</si>
  <si>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</si>
  <si>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</si>
  <si>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</si>
  <si>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</si>
  <si>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</si>
  <si>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</si>
  <si>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</si>
  <si>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</si>
  <si>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</si>
  <si>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</si>
  <si>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</si>
  <si>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</si>
  <si>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</si>
  <si>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</si>
  <si>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</si>
  <si>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</si>
  <si>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</si>
  <si>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</si>
  <si>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</si>
  <si>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</si>
  <si>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</si>
  <si>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</si>
  <si>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</si>
  <si>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</si>
  <si>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</si>
  <si>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</si>
  <si>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</si>
  <si>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</si>
  <si>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</si>
  <si>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</si>
  <si>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</si>
  <si>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</si>
  <si>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</si>
  <si>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</si>
  <si>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</si>
  <si>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</si>
  <si>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</si>
  <si>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</si>
  <si>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</si>
  <si>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</si>
  <si>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</si>
  <si>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</si>
  <si>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</si>
  <si>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</si>
  <si>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</si>
  <si>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</si>
  <si>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</si>
  <si>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</si>
  <si>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</si>
  <si>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</si>
  <si>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</si>
  <si>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</si>
  <si>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</si>
  <si>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</si>
  <si>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</si>
  <si>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</si>
  <si>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</si>
  <si>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</si>
  <si>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</si>
  <si>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</si>
  <si>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</si>
  <si>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</si>
  <si>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</si>
  <si>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</si>
  <si>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</si>
  <si>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</si>
  <si>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</si>
  <si>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</si>
  <si>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</si>
  <si>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</si>
  <si>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</si>
  <si>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</si>
  <si>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</si>
  <si>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</si>
  <si>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</si>
  <si>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</si>
  <si>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</si>
  <si>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</si>
  <si>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</si>
  <si>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</si>
  <si>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</si>
  <si>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</si>
  <si>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</si>
  <si>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</si>
  <si>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</si>
  <si>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</si>
  <si>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</si>
  <si>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</si>
  <si>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</si>
  <si>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</si>
  <si>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</si>
  <si>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</si>
  <si>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</si>
  <si>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</si>
  <si>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</si>
  <si>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</si>
  <si>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</si>
  <si>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</si>
  <si>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</si>
  <si>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</si>
  <si>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</si>
  <si>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</si>
  <si>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</si>
  <si>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</si>
  <si>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</si>
  <si>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</si>
  <si>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</si>
  <si>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</si>
  <si>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</si>
  <si>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</si>
  <si>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</si>
  <si>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</si>
  <si>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</si>
  <si>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</si>
  <si>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</si>
  <si>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</si>
  <si>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</si>
  <si>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</si>
  <si>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</si>
  <si>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</si>
  <si>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</si>
  <si>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</si>
  <si>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</si>
  <si>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</si>
  <si>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</si>
  <si>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</si>
  <si>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</si>
  <si>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</si>
  <si>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</si>
  <si>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</si>
  <si>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</si>
  <si>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</si>
  <si>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</si>
  <si>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</si>
  <si>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</si>
  <si>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</si>
  <si>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</si>
  <si>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</si>
  <si>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</si>
  <si>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</si>
  <si>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</si>
  <si>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</si>
  <si>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</si>
  <si>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</si>
  <si>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</si>
  <si>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</si>
  <si>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</si>
  <si>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</si>
  <si>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</si>
  <si>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</si>
  <si>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</si>
  <si>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</si>
  <si>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</si>
  <si>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</si>
  <si>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</si>
  <si>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</si>
  <si>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</si>
  <si>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</si>
  <si>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</si>
  <si>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</si>
  <si>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</si>
  <si>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</si>
  <si>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</si>
  <si>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</si>
  <si>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</si>
  <si>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</si>
  <si>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</si>
  <si>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</si>
  <si>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</si>
  <si>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</si>
  <si>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</si>
  <si>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</si>
  <si>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</si>
  <si>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</si>
  <si>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</si>
  <si>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</si>
  <si>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</si>
  <si>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</si>
  <si>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</si>
  <si>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</si>
  <si>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</si>
  <si>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</si>
  <si>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</si>
  <si>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</si>
  <si>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</si>
  <si>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</si>
  <si>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</si>
  <si>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</si>
  <si>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</si>
  <si>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</si>
  <si>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</si>
  <si>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</si>
  <si>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</si>
  <si>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</si>
  <si>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</si>
  <si>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</si>
  <si>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</si>
  <si>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</si>
  <si>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</si>
  <si>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</si>
  <si>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</si>
  <si>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</si>
  <si>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</si>
  <si>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</si>
  <si>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</si>
  <si>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</si>
  <si>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</si>
  <si>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</si>
  <si>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</si>
  <si>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</si>
  <si>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</si>
  <si>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</si>
  <si>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</si>
  <si>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</si>
  <si>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</si>
  <si>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</si>
  <si>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</si>
  <si>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</si>
  <si>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</si>
  <si>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</si>
  <si>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</si>
  <si>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</si>
  <si>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</si>
  <si>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</si>
  <si>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</si>
  <si>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</si>
  <si>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</si>
  <si>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</si>
  <si>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</si>
  <si>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</si>
  <si>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</si>
  <si>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</si>
  <si>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</si>
  <si>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</si>
  <si>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</si>
  <si>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</si>
  <si>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</si>
  <si>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</si>
  <si>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</si>
  <si>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</si>
  <si>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</si>
  <si>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</si>
  <si>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</si>
  <si>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</si>
  <si>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</si>
  <si>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</si>
  <si>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</si>
  <si>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</si>
  <si>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</si>
  <si>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</si>
  <si>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</si>
  <si>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</si>
  <si>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</si>
  <si>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</si>
  <si>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</si>
  <si>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</si>
  <si>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</si>
  <si>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</si>
  <si>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</si>
  <si>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</si>
  <si>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</si>
  <si>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</si>
  <si>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</si>
  <si>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</si>
  <si>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</si>
  <si>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</si>
  <si>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</si>
  <si>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</si>
  <si>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</si>
  <si>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</si>
  <si>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</si>
  <si>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</si>
  <si>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</si>
  <si>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</si>
  <si>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</si>
  <si>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</si>
  <si>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</si>
  <si>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</si>
  <si>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</si>
  <si>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</si>
  <si>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</si>
  <si>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</si>
  <si>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</si>
  <si>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</si>
  <si>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</si>
  <si>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</si>
  <si>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</si>
  <si>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</si>
  <si>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</si>
  <si>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</si>
  <si>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</si>
  <si>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</si>
  <si>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</si>
  <si>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</si>
  <si>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</si>
  <si>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</si>
  <si>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</si>
  <si>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</si>
  <si>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</si>
  <si>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</si>
  <si>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</si>
  <si>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</si>
  <si>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</si>
  <si>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</si>
  <si>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</si>
  <si>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</si>
  <si>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</si>
  <si>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</si>
  <si>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</si>
  <si>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</si>
  <si>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</si>
  <si>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</si>
  <si>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</si>
  <si>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</si>
  <si>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</si>
  <si>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</si>
  <si>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</si>
  <si>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</si>
  <si>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</si>
  <si>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</si>
  <si>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</si>
  <si>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</si>
  <si>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</si>
  <si>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</si>
  <si>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</si>
  <si>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</si>
  <si>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</si>
  <si>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</si>
  <si>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</si>
  <si>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</si>
  <si>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</si>
  <si>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</si>
  <si>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</si>
  <si>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</si>
  <si>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</si>
  <si>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</si>
  <si>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</si>
  <si>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</si>
  <si>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</si>
  <si>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</si>
  <si>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</si>
  <si>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</si>
  <si>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</si>
  <si>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</si>
  <si>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</si>
  <si>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</si>
  <si>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</si>
  <si>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</si>
  <si>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</si>
  <si>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</si>
  <si>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</si>
  <si>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</si>
  <si>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</si>
  <si>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</si>
  <si>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</si>
  <si>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</si>
  <si>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</si>
  <si>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</si>
  <si>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</si>
  <si>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</si>
  <si>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</si>
  <si>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</si>
  <si>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</si>
  <si>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</si>
  <si>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</si>
  <si>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</si>
  <si>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</si>
  <si>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</si>
  <si>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</si>
  <si>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</si>
  <si>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</si>
  <si>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</si>
  <si>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</si>
  <si>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</si>
  <si>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</si>
  <si>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</si>
  <si>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</si>
  <si>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</si>
  <si>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</si>
  <si>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</si>
  <si>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</si>
  <si>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</si>
  <si>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</si>
  <si>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</si>
  <si>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</si>
  <si>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</si>
  <si>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</si>
  <si>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</si>
  <si>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</si>
  <si>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</si>
  <si>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</si>
  <si>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</si>
  <si>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</si>
  <si>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</si>
  <si>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</si>
  <si>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</si>
  <si>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</si>
  <si>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</si>
  <si>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</si>
  <si>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</si>
  <si>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</si>
  <si>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</si>
  <si>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</si>
  <si>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</si>
  <si>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</si>
  <si>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</si>
  <si>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</si>
  <si>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</si>
  <si>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</si>
  <si>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</si>
  <si>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</si>
  <si>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</si>
  <si>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</si>
  <si>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</si>
  <si>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</si>
  <si>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</si>
  <si>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</si>
  <si>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</si>
  <si>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</si>
  <si>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</si>
  <si>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</si>
  <si>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</si>
  <si>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</si>
  <si>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</si>
  <si>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</si>
  <si>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</si>
  <si>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</si>
  <si>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</si>
  <si>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</si>
  <si>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</si>
  <si>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</si>
  <si>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</si>
  <si>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</si>
  <si>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</si>
  <si>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</si>
  <si>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</si>
  <si>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</si>
  <si>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</si>
  <si>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</si>
  <si>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</si>
  <si>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</si>
  <si>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</si>
  <si>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</si>
  <si>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</si>
  <si>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</si>
  <si>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</si>
  <si>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</si>
  <si>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</si>
  <si>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</si>
  <si>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</si>
  <si>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</si>
  <si>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</si>
  <si>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</si>
  <si>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</si>
  <si>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</si>
  <si>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</si>
  <si>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</si>
  <si>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</si>
  <si>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</si>
  <si>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</si>
  <si>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</si>
  <si>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</si>
  <si>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</si>
  <si>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</si>
  <si>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</si>
  <si>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</si>
  <si>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</si>
  <si>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</si>
  <si>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</si>
  <si>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</si>
  <si>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</si>
  <si>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</si>
  <si>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</si>
  <si>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</si>
  <si>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</si>
  <si>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</si>
  <si>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</si>
  <si>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</si>
  <si>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</si>
  <si>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</si>
  <si>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</si>
  <si>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</si>
  <si>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</si>
  <si>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</si>
  <si>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</si>
  <si>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</si>
  <si>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</si>
  <si>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</si>
  <si>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</si>
  <si>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</si>
  <si>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</si>
  <si>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</si>
  <si>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</si>
  <si>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</si>
  <si>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</si>
  <si>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</si>
  <si>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</si>
  <si>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</si>
  <si>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</si>
  <si>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</si>
  <si>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</si>
  <si>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</si>
  <si>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</si>
  <si>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</si>
  <si>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</si>
  <si>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</si>
  <si>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</si>
  <si>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</si>
  <si>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</si>
  <si>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</si>
  <si>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</si>
  <si>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</si>
  <si>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</si>
  <si>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</si>
  <si>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</si>
  <si>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</si>
  <si>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</si>
  <si>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</si>
  <si>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</si>
  <si>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</si>
  <si>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</si>
  <si>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</si>
  <si>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</si>
  <si>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</si>
  <si>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</si>
  <si>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</si>
  <si>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</si>
  <si>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</si>
  <si>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</si>
  <si>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</si>
  <si>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</si>
  <si>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</si>
  <si>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</si>
  <si>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</si>
  <si>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</si>
  <si>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</si>
  <si>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</si>
  <si>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</si>
  <si>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</si>
  <si>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</si>
  <si>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</si>
  <si>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</si>
  <si>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</si>
  <si>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</si>
  <si>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</si>
  <si>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</si>
  <si>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</si>
  <si>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</si>
  <si>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</si>
  <si>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</si>
  <si>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</si>
  <si>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</si>
  <si>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</si>
  <si>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</si>
  <si>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</si>
  <si>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</si>
  <si>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</si>
  <si>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</si>
  <si>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</si>
  <si>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</si>
  <si>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</si>
  <si>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</si>
  <si>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</si>
  <si>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</si>
  <si>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</si>
  <si>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</si>
  <si>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</si>
  <si>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</si>
  <si>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</si>
  <si>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</si>
  <si>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</si>
  <si>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</si>
  <si>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</si>
  <si>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</si>
  <si>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</si>
  <si>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</si>
  <si>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</si>
  <si>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</si>
  <si>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</si>
  <si>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</si>
  <si>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</si>
  <si>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</si>
  <si>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</si>
  <si>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</si>
  <si>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</si>
  <si>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</si>
  <si>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</si>
  <si>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</si>
  <si>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</si>
  <si>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</si>
  <si>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</si>
  <si>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</si>
  <si>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</si>
  <si>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</si>
  <si>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</si>
  <si>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</si>
  <si>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</si>
  <si>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</si>
  <si>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</si>
  <si>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</si>
  <si>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</si>
  <si>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</si>
  <si>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</si>
  <si>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</si>
  <si>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</si>
  <si>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</si>
  <si>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</si>
  <si>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</si>
  <si>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</si>
  <si>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</si>
  <si>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</si>
  <si>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</si>
  <si>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</si>
  <si>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</si>
  <si>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</si>
  <si>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</si>
  <si>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</si>
  <si>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</si>
  <si>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</si>
  <si>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</si>
  <si>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</si>
  <si>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</si>
  <si>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</si>
  <si>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</si>
  <si>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</si>
  <si>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</si>
  <si>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</si>
  <si>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</si>
  <si>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</si>
  <si>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</si>
  <si>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</si>
  <si>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</si>
  <si>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</si>
  <si>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</si>
  <si>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</si>
  <si>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</si>
  <si>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</si>
  <si>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</si>
  <si>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</si>
  <si>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</si>
  <si>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</si>
  <si>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</si>
  <si>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</si>
  <si>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</si>
  <si>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</si>
  <si>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</si>
  <si>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</si>
  <si>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</si>
  <si>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</si>
  <si>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</si>
  <si>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</si>
  <si>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</si>
  <si>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</si>
  <si>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</si>
  <si>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</si>
  <si>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</si>
  <si>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</si>
  <si>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</si>
  <si>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</si>
  <si>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</si>
  <si>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</si>
  <si>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</si>
  <si>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</si>
  <si>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</si>
  <si>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</si>
  <si>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</si>
  <si>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</si>
  <si>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</si>
  <si>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</si>
  <si>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</si>
  <si>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</si>
  <si>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</si>
  <si>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</si>
  <si>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</si>
  <si>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</si>
  <si>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</si>
  <si>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</si>
  <si>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</si>
  <si>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</si>
  <si>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</si>
  <si>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</si>
  <si>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</si>
  <si>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</si>
  <si>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</si>
  <si>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</si>
  <si>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</si>
  <si>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</si>
  <si>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</si>
  <si>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</si>
  <si>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</si>
  <si>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</si>
  <si>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</si>
  <si>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</si>
  <si>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</si>
  <si>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</si>
  <si>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</si>
  <si>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</si>
  <si>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</si>
  <si>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</si>
  <si>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</si>
  <si>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</si>
  <si>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</si>
  <si>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</si>
  <si>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</si>
  <si>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</si>
  <si>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</si>
  <si>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</si>
  <si>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</si>
  <si>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</si>
  <si>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</si>
  <si>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</si>
  <si>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</si>
  <si>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</si>
  <si>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</si>
  <si>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</si>
  <si>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</si>
  <si>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</si>
  <si>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</si>
  <si>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</si>
  <si>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</si>
  <si>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</si>
  <si>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</si>
  <si>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</si>
  <si>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</si>
  <si>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</si>
  <si>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</si>
  <si>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</si>
  <si>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</si>
  <si>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</si>
  <si>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</si>
  <si>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</si>
  <si>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</si>
  <si>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</si>
  <si>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</si>
  <si>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</si>
  <si>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</si>
  <si>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</si>
  <si>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</si>
  <si>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</si>
  <si>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</si>
  <si>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</si>
  <si>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</si>
  <si>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</si>
  <si>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</si>
  <si>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</si>
  <si>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</si>
  <si>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</si>
  <si>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</si>
  <si>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</si>
  <si>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</si>
  <si>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</si>
  <si>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</si>
  <si>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</si>
  <si>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</si>
  <si>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</si>
  <si>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</si>
  <si>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</si>
  <si>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</si>
  <si>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</si>
  <si>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</si>
  <si>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</si>
  <si>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</si>
  <si>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</si>
  <si>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</si>
  <si>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</si>
  <si>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</si>
  <si>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</si>
  <si>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</si>
  <si>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</si>
  <si>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</si>
  <si>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</si>
  <si>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</si>
  <si>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</si>
  <si>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</si>
  <si>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</si>
  <si>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</si>
  <si>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</si>
  <si>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</si>
  <si>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</si>
  <si>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</si>
  <si>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</si>
  <si>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</si>
  <si>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</si>
  <si>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</si>
  <si>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</si>
  <si>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</si>
  <si>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</si>
  <si>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</si>
  <si>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</si>
  <si>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</si>
  <si>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</si>
  <si>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</si>
  <si>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</si>
  <si>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</si>
  <si>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</si>
  <si>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</si>
  <si>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</si>
  <si>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</si>
  <si>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</si>
  <si>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</si>
  <si>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</si>
  <si>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</si>
  <si>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</si>
  <si>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</si>
  <si>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</si>
  <si>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</si>
  <si>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</si>
  <si>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</si>
  <si>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</si>
  <si>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</si>
  <si>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</si>
  <si>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</si>
  <si>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</si>
  <si>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</si>
  <si>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</si>
  <si>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</si>
  <si>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</si>
  <si>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</si>
  <si>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</si>
  <si>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</si>
  <si>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</si>
  <si>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</si>
  <si>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</si>
  <si>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</si>
  <si>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</si>
  <si>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</si>
  <si>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</si>
  <si>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</si>
  <si>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</si>
  <si>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</si>
  <si>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</si>
  <si>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</si>
  <si>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</si>
  <si>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</si>
  <si>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</si>
  <si>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</si>
  <si>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</si>
  <si>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</si>
  <si>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</si>
  <si>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</si>
  <si>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</si>
  <si>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</si>
  <si>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</si>
  <si>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</si>
  <si>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</si>
  <si>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</si>
  <si>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</si>
  <si>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</si>
  <si>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</si>
  <si>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</si>
  <si>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</si>
  <si>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</si>
  <si>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</si>
  <si>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</si>
  <si>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</si>
  <si>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</si>
  <si>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</si>
  <si>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</si>
  <si>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</si>
  <si>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</si>
  <si>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</si>
  <si>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</si>
  <si>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</si>
  <si>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</si>
  <si>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</si>
  <si>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</si>
  <si>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</si>
  <si>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</si>
  <si>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</si>
  <si>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</si>
  <si>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</si>
  <si>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</si>
  <si>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</si>
  <si>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</si>
  <si>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</si>
  <si>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</si>
  <si>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</si>
  <si>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</si>
  <si>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</si>
  <si>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</si>
  <si>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</si>
  <si>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</si>
  <si>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</si>
  <si>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</si>
  <si>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</si>
  <si>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</si>
  <si>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</si>
  <si>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</si>
  <si>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</si>
  <si>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</si>
  <si>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</si>
  <si>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</si>
  <si>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</si>
  <si>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</si>
  <si>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</si>
  <si>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</si>
  <si>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</si>
  <si>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</si>
  <si>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</si>
  <si>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</si>
  <si>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</si>
  <si>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</si>
  <si>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</si>
  <si>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</si>
  <si>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</si>
  <si>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</si>
  <si>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</si>
  <si>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</si>
  <si>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</si>
  <si>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</si>
  <si>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</si>
  <si>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</si>
  <si>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</si>
  <si>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</si>
  <si>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</si>
  <si>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</si>
  <si>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</si>
  <si>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</si>
  <si>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</si>
  <si>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</si>
  <si>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</si>
  <si>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</si>
  <si>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</si>
  <si>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</si>
  <si>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</si>
  <si>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</si>
  <si>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</si>
  <si>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</si>
  <si>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</si>
  <si>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</si>
  <si>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</si>
  <si>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</si>
  <si>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</si>
  <si>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</si>
  <si>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</si>
  <si>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</si>
  <si>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</si>
  <si>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</si>
  <si>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</si>
  <si>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</si>
  <si>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</si>
  <si>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</si>
  <si>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</si>
  <si>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</si>
  <si>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</si>
  <si>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</si>
  <si>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</si>
  <si>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</si>
  <si>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</si>
  <si>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</si>
  <si>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</si>
  <si>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</si>
  <si>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</si>
  <si>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</si>
  <si>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</si>
  <si>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</si>
  <si>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</si>
  <si>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</si>
  <si>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</si>
  <si>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</si>
  <si>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</si>
  <si>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</si>
  <si>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</si>
  <si>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</si>
  <si>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</si>
  <si>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</si>
  <si>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</si>
  <si>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</si>
  <si>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</si>
  <si>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</si>
  <si>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</si>
  <si>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</si>
  <si>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</si>
  <si>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</si>
  <si>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</si>
  <si>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</si>
  <si>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</si>
  <si>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</si>
  <si>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</si>
  <si>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</si>
  <si>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</si>
  <si>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</si>
  <si>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</si>
  <si>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</si>
  <si>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</si>
  <si>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</si>
  <si>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</si>
  <si>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</si>
  <si>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</si>
  <si>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</si>
  <si>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</si>
  <si>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</si>
  <si>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</si>
  <si>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</si>
  <si>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</si>
  <si>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</si>
  <si>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</si>
  <si>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</si>
  <si>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</si>
  <si>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</si>
  <si>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</si>
  <si>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</si>
  <si>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</si>
  <si>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</si>
  <si>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</si>
  <si>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</si>
  <si>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</si>
  <si>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</si>
  <si>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</si>
  <si>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</si>
  <si>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</si>
  <si>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</si>
  <si>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</si>
  <si>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</si>
  <si>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</si>
  <si>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</si>
  <si>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</si>
  <si>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</si>
  <si>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</si>
  <si>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</si>
  <si>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</si>
  <si>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</si>
  <si>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</si>
  <si>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</si>
  <si>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</si>
  <si>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</si>
  <si>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</si>
  <si>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</si>
  <si>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</si>
  <si>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</si>
  <si>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</si>
  <si>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</si>
  <si>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</si>
  <si>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</si>
  <si>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</si>
  <si>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</si>
  <si>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</si>
  <si>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</si>
  <si>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</si>
  <si>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</si>
  <si>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</si>
  <si>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</si>
  <si>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</si>
  <si>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</si>
  <si>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</si>
  <si>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</si>
  <si>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</si>
  <si>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</si>
  <si>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</si>
  <si>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</si>
  <si>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</si>
  <si>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</si>
  <si>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</si>
  <si>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</si>
  <si>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</si>
  <si>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</si>
  <si>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</si>
  <si>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</si>
  <si>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</si>
  <si>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</si>
  <si>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</si>
  <si>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</si>
  <si>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</si>
  <si>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</si>
  <si>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</si>
  <si>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</si>
  <si>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</si>
  <si>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</si>
  <si>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</si>
  <si>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</si>
  <si>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</si>
  <si>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</si>
  <si>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</si>
  <si>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</si>
  <si>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</si>
  <si>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</si>
  <si>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</si>
  <si>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</si>
  <si>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</si>
  <si>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</si>
  <si>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</si>
  <si>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</si>
  <si>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</si>
  <si>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</si>
  <si>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</si>
  <si>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</si>
  <si>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</si>
  <si>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</si>
  <si>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</si>
  <si>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</si>
  <si>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</si>
  <si>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</si>
  <si>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</si>
  <si>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</si>
  <si>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</si>
  <si>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</si>
  <si>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</si>
  <si>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</si>
  <si>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</si>
  <si>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</si>
  <si>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</si>
  <si>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</si>
  <si>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</si>
  <si>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</si>
  <si>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</si>
  <si>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</si>
  <si>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</si>
  <si>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</si>
  <si>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</si>
  <si>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</si>
  <si>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</si>
  <si>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</si>
  <si>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</si>
  <si>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</si>
  <si>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</si>
  <si>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</si>
  <si>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</si>
  <si>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</si>
  <si>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</si>
  <si>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</si>
  <si>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</si>
  <si>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</si>
  <si>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</si>
  <si>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</si>
  <si>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</si>
  <si>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</si>
  <si>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</si>
  <si>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</si>
  <si>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</si>
  <si>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</si>
  <si>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</si>
  <si>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</si>
  <si>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</si>
  <si>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</si>
  <si>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</si>
  <si>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</si>
  <si>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</si>
  <si>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</si>
  <si>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</si>
  <si>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</si>
  <si>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</si>
  <si>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</si>
  <si>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</si>
  <si>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</si>
  <si>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</si>
  <si>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</si>
  <si>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</si>
  <si>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</si>
  <si>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</si>
  <si>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</si>
  <si>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</si>
  <si>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</si>
  <si>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</si>
  <si>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</si>
  <si>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</si>
  <si>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</si>
  <si>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</si>
  <si>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</si>
  <si>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</si>
  <si>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</si>
  <si>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</si>
  <si>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</si>
  <si>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</si>
  <si>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</si>
  <si>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</si>
  <si>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</si>
  <si>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</si>
  <si>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</si>
  <si>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</si>
  <si>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</si>
  <si>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</si>
  <si>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</si>
  <si>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</si>
  <si>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</si>
  <si>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</si>
  <si>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</si>
  <si>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</si>
  <si>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</si>
  <si>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</si>
  <si>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</si>
  <si>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</si>
  <si>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</si>
  <si>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</si>
  <si>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</si>
  <si>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</si>
  <si>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</si>
  <si>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</si>
  <si>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</si>
  <si>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</si>
  <si>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</si>
  <si>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</si>
  <si>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</si>
  <si>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</si>
  <si>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</si>
  <si>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</si>
  <si>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</si>
  <si>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</si>
  <si>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</si>
  <si>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</si>
  <si>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</si>
  <si>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</si>
  <si>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</si>
  <si>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</si>
  <si>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</si>
  <si>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</si>
  <si>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</si>
  <si>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</si>
  <si>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</si>
  <si>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</si>
  <si>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</si>
  <si>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</si>
  <si>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</si>
  <si>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</si>
  <si>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</si>
  <si>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</si>
  <si>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</si>
  <si>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</si>
  <si>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</si>
  <si>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</si>
  <si>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</si>
  <si>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</si>
  <si>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</si>
  <si>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</si>
  <si>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</si>
  <si>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</si>
  <si>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</si>
  <si>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</si>
  <si>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</si>
  <si>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</si>
  <si>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</si>
  <si>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</si>
  <si>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</si>
  <si>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</si>
  <si>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</si>
  <si>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</si>
  <si>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</si>
  <si>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</si>
  <si>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</si>
  <si>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</si>
  <si>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</si>
  <si>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</si>
  <si>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</si>
  <si>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</si>
  <si>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</si>
  <si>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</si>
  <si>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</si>
  <si>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</si>
  <si>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</si>
  <si>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</si>
  <si>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</si>
  <si>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</si>
  <si>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</si>
  <si>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</si>
  <si>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</si>
  <si>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</si>
  <si>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</si>
  <si>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</si>
  <si>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</si>
  <si>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</si>
  <si>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</si>
  <si>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</si>
  <si>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</si>
  <si>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</si>
  <si>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</si>
  <si>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</si>
  <si>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</si>
  <si>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</si>
  <si>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</si>
  <si>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</si>
  <si>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</si>
  <si>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</si>
  <si>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</si>
  <si>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</si>
  <si>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</si>
  <si>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</si>
  <si>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</si>
  <si>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</si>
  <si>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</si>
  <si>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</si>
  <si>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</si>
  <si>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</si>
  <si>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</si>
  <si>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</si>
  <si>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</si>
  <si>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</si>
  <si>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</si>
  <si>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</si>
  <si>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</si>
  <si>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</si>
  <si>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</si>
  <si>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</si>
  <si>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</si>
  <si>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</si>
  <si>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</si>
  <si>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</si>
  <si>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</si>
  <si>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</si>
  <si>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</si>
  <si>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</si>
  <si>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</si>
  <si>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</si>
  <si>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</si>
  <si>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</si>
  <si>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</si>
  <si>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</si>
  <si>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</si>
  <si>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</si>
  <si>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</si>
  <si>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</si>
  <si>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</si>
  <si>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</si>
  <si>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</si>
  <si>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</si>
  <si>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</si>
  <si>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</si>
  <si>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</si>
  <si>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</si>
  <si>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</si>
  <si>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</si>
  <si>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</si>
  <si>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</si>
  <si>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</si>
  <si>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</si>
  <si>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</si>
  <si>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</si>
  <si>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</si>
  <si>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</si>
  <si>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</si>
  <si>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</si>
  <si>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</si>
  <si>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</si>
  <si>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</si>
  <si>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</si>
  <si>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</si>
  <si>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</si>
  <si>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</si>
  <si>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</si>
  <si>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</si>
  <si>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</si>
  <si>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</si>
  <si>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</si>
  <si>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</si>
  <si>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</si>
  <si>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</si>
  <si>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</si>
  <si>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</si>
  <si>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</si>
  <si>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</si>
  <si>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</si>
  <si>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</si>
  <si>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</si>
  <si>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</si>
  <si>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</si>
  <si>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</si>
  <si>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</si>
  <si>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</si>
  <si>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</si>
  <si>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</si>
  <si>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</si>
  <si>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</si>
  <si>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</si>
  <si>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</si>
  <si>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</si>
  <si>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</si>
  <si>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</si>
  <si>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</si>
  <si>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</si>
  <si>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</si>
  <si>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</si>
  <si>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</si>
  <si>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</si>
  <si>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</si>
  <si>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</si>
  <si>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</si>
  <si>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</si>
  <si>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</si>
  <si>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</si>
  <si>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</si>
  <si>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</si>
  <si>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</si>
  <si>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</si>
  <si>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</si>
  <si>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</si>
  <si>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</si>
  <si>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</si>
  <si>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</si>
  <si>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</si>
  <si>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</si>
  <si>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</si>
  <si>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</si>
  <si>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</si>
  <si>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</si>
  <si>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</si>
  <si>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</si>
  <si>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</si>
  <si>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</si>
  <si>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</si>
  <si>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</si>
  <si>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</si>
  <si>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</si>
  <si>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</si>
  <si>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</si>
  <si>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</si>
  <si>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</si>
  <si>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</si>
  <si>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</si>
  <si>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</si>
  <si>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</si>
  <si>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</si>
  <si>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</si>
  <si>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</si>
  <si>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</si>
  <si>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</si>
  <si>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</si>
  <si>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</si>
  <si>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</si>
  <si>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</si>
  <si>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</si>
  <si>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</si>
  <si>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</si>
  <si>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</si>
  <si>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</si>
  <si>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</si>
  <si>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</si>
  <si>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</si>
  <si>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</si>
  <si>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</si>
  <si>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</si>
  <si>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</si>
  <si>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</si>
  <si>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</si>
  <si>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</si>
  <si>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</si>
  <si>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</si>
  <si>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</si>
  <si>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</si>
  <si>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</si>
  <si>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</si>
  <si>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</si>
  <si>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</si>
  <si>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</si>
  <si>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</si>
  <si>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</si>
  <si>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</si>
  <si>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</si>
  <si>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</si>
  <si>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</si>
  <si>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</si>
  <si>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</si>
  <si>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</si>
  <si>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</si>
  <si>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</si>
  <si>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</si>
  <si>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</si>
  <si>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</si>
  <si>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</si>
  <si>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</si>
  <si>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</si>
  <si>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</si>
  <si>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</si>
  <si>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</si>
  <si>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</si>
  <si>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</si>
  <si>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</si>
  <si>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</si>
  <si>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</si>
  <si>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</si>
  <si>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</si>
  <si>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</si>
  <si>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</si>
  <si>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</si>
  <si>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</si>
  <si>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</si>
  <si>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</si>
  <si>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</si>
  <si>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</si>
  <si>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</si>
  <si>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</si>
  <si>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</si>
  <si>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</si>
  <si>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</si>
  <si>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</si>
  <si>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</si>
  <si>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</si>
  <si>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</si>
  <si>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</si>
  <si>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</si>
  <si>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</si>
  <si>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</si>
  <si>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</si>
  <si>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</si>
  <si>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</si>
  <si>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</si>
  <si>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</si>
  <si>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</si>
  <si>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</si>
  <si>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</si>
  <si>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</si>
  <si>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</si>
  <si>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</si>
  <si>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</si>
  <si>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</si>
  <si>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</si>
  <si>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</si>
  <si>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</si>
  <si>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</si>
  <si>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</si>
  <si>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</si>
  <si>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</si>
  <si>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</si>
  <si>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</si>
  <si>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</si>
  <si>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</si>
  <si>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</si>
  <si>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</si>
  <si>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</si>
  <si>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</si>
  <si>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</si>
  <si>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</si>
  <si>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</si>
  <si>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</si>
  <si>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</si>
  <si>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</si>
  <si>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</si>
  <si>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</si>
  <si>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</si>
  <si>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</si>
  <si>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</si>
  <si>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</si>
  <si>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</si>
  <si>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</si>
  <si>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</si>
  <si>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</si>
  <si>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</si>
  <si>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</si>
  <si>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</si>
  <si>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</si>
  <si>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</si>
  <si>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</si>
  <si>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</si>
  <si>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</si>
  <si>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</si>
  <si>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</si>
  <si>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</si>
  <si>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</si>
  <si>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</si>
  <si>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</si>
  <si>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</si>
  <si>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</si>
  <si>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</si>
  <si>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</si>
  <si>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</si>
  <si>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</si>
  <si>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</si>
  <si>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</si>
  <si>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</si>
  <si>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</si>
  <si>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</si>
  <si>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</si>
  <si>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</si>
  <si>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</si>
  <si>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</si>
  <si>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</si>
  <si>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</si>
  <si>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</si>
  <si>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</si>
  <si>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</si>
  <si>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</si>
  <si>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</si>
  <si>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</si>
  <si>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</si>
  <si>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</si>
  <si>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</si>
  <si>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</si>
  <si>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</si>
  <si>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</si>
  <si>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</si>
  <si>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</si>
  <si>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</si>
  <si>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</si>
  <si>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</si>
  <si>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</si>
  <si>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</si>
  <si>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</si>
  <si>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</si>
  <si>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</si>
  <si>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</si>
  <si>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</si>
  <si>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</si>
  <si>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</si>
  <si>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</si>
  <si>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</si>
  <si>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</si>
  <si>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</si>
  <si>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</si>
  <si>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</si>
  <si>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</si>
  <si>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</si>
  <si>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</si>
  <si>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</si>
  <si>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</si>
  <si>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</si>
  <si>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</si>
  <si>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</si>
  <si>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</si>
  <si>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</si>
  <si>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</si>
  <si>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</si>
  <si>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</si>
  <si>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</si>
  <si>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</si>
  <si>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</si>
  <si>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</si>
  <si>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</si>
  <si>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</si>
  <si>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</si>
  <si>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</si>
  <si>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</si>
  <si>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</si>
  <si>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</si>
  <si>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</si>
  <si>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</si>
  <si>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</si>
  <si>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</si>
  <si>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</si>
  <si>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</si>
  <si>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</si>
  <si>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</si>
  <si>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</si>
  <si>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</si>
  <si>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</si>
  <si>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</si>
  <si>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</si>
  <si>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</si>
  <si>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</si>
  <si>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</si>
  <si>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</si>
  <si>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</si>
  <si>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</si>
  <si>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</si>
  <si>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</si>
  <si>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</si>
  <si>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</si>
  <si>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</si>
  <si>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</si>
  <si>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</si>
  <si>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</si>
  <si>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</si>
  <si>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</si>
  <si>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</si>
  <si>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</si>
  <si>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</si>
  <si>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</si>
  <si>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</si>
  <si>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</si>
  <si>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</si>
  <si>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</si>
  <si>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</si>
  <si>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</si>
  <si>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</si>
  <si>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</si>
  <si>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</si>
  <si>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</si>
  <si>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</si>
  <si>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</si>
  <si>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</si>
  <si>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</si>
  <si>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</si>
  <si>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</si>
  <si>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</si>
  <si>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</si>
  <si>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</si>
  <si>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</si>
  <si>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</si>
  <si>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</si>
  <si>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</si>
  <si>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</si>
  <si>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</si>
  <si>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</si>
  <si>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</si>
  <si>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</si>
  <si>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</si>
  <si>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</si>
  <si>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</si>
  <si>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</si>
  <si>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</si>
  <si>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</si>
  <si>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</si>
  <si>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</si>
  <si>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</si>
  <si>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</si>
  <si>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</si>
  <si>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</si>
  <si>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</si>
  <si>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</si>
  <si>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</si>
  <si>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</si>
  <si>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</si>
  <si>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</si>
  <si>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</si>
  <si>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</si>
  <si>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</si>
  <si>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</si>
  <si>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</si>
  <si>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</si>
  <si>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</si>
  <si>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</si>
  <si>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</si>
  <si>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</si>
  <si>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</si>
  <si>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</si>
  <si>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</si>
  <si>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</si>
  <si>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</si>
  <si>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</si>
  <si>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</si>
  <si>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</si>
  <si>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</si>
  <si>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</si>
  <si>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</si>
  <si>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</si>
  <si>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</si>
  <si>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</si>
  <si>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</si>
  <si>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</si>
  <si>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</si>
  <si>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</si>
  <si>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</si>
  <si>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</si>
  <si>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</si>
  <si>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</si>
  <si>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</si>
  <si>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</si>
  <si>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</si>
  <si>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</si>
  <si>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</si>
  <si>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</si>
  <si>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</si>
  <si>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</si>
  <si>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</si>
  <si>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</si>
  <si>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</si>
  <si>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</si>
  <si>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</si>
  <si>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</si>
  <si>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</si>
  <si>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</si>
  <si>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</si>
  <si>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</si>
  <si>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</si>
  <si>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</si>
  <si>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</si>
  <si>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</si>
  <si>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</si>
  <si>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</si>
  <si>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</si>
  <si>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</si>
  <si>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</si>
  <si>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</si>
  <si>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</si>
  <si>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</si>
  <si>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</si>
  <si>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</si>
  <si>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</si>
  <si>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</si>
  <si>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</si>
  <si>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</si>
  <si>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</si>
  <si>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</si>
  <si>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</si>
  <si>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</si>
  <si>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</si>
  <si>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</si>
  <si>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</si>
  <si>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</si>
  <si>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</si>
  <si>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</si>
  <si>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</si>
  <si>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</si>
  <si>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</si>
  <si>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</si>
  <si>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</si>
  <si>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</si>
  <si>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</si>
  <si>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</si>
  <si>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</si>
  <si>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</si>
  <si>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</si>
  <si>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</si>
  <si>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</si>
  <si>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</si>
  <si>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</si>
  <si>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</si>
  <si>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</si>
  <si>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</si>
  <si>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</si>
  <si>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</si>
  <si>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</si>
  <si>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</si>
  <si>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</si>
  <si>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</si>
  <si>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</si>
  <si>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</si>
  <si>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</si>
  <si>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</si>
  <si>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</si>
  <si>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</si>
  <si>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</si>
  <si>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</si>
  <si>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</si>
  <si>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</si>
  <si>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</si>
  <si>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</si>
  <si>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</si>
  <si>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</si>
  <si>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</si>
  <si>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</si>
  <si>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</si>
  <si>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</si>
  <si>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</si>
  <si>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</si>
  <si>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</si>
  <si>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</si>
  <si>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</si>
  <si>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</si>
  <si>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</si>
  <si>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</si>
  <si>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</si>
  <si>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</si>
  <si>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</si>
  <si>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</si>
  <si>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</si>
  <si>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</si>
  <si>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</si>
  <si>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</si>
  <si>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</si>
  <si>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</si>
  <si>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</si>
  <si>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</si>
  <si>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</si>
  <si>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</si>
  <si>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</si>
  <si>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</si>
  <si>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</si>
  <si>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</si>
  <si>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</si>
  <si>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</si>
  <si>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</si>
  <si>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</si>
  <si>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</si>
  <si>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</si>
  <si>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</si>
  <si>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</si>
  <si>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</si>
  <si>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</si>
  <si>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</si>
  <si>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</si>
  <si>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</si>
  <si>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</si>
  <si>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</si>
  <si>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</si>
  <si>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</si>
  <si>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</si>
  <si>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</si>
  <si>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</si>
  <si>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</si>
  <si>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</si>
  <si>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</si>
  <si>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</si>
  <si>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</si>
  <si>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</si>
  <si>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</si>
  <si>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</si>
  <si>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</si>
  <si>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</si>
  <si>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</si>
  <si>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</si>
  <si>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</si>
  <si>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</si>
  <si>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</si>
  <si>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</si>
  <si>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</si>
  <si>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</si>
  <si>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</si>
  <si>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</si>
  <si>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</si>
  <si>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</si>
  <si>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</si>
  <si>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</si>
  <si>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</si>
  <si>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</si>
  <si>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</si>
  <si>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</si>
  <si>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</si>
  <si>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</si>
  <si>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</si>
  <si>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</si>
  <si>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</si>
  <si>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</si>
  <si>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</si>
  <si>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</si>
  <si>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</si>
  <si>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</si>
  <si>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</si>
  <si>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</si>
  <si>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</si>
  <si>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</si>
  <si>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</si>
  <si>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</si>
  <si>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</si>
  <si>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</si>
  <si>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</si>
  <si>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</si>
  <si>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</si>
  <si>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</si>
  <si>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</si>
  <si>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</si>
  <si>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</si>
  <si>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</si>
  <si>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</si>
  <si>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</si>
  <si>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</si>
  <si>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</si>
  <si>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</si>
  <si>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</si>
  <si>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</si>
  <si>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</si>
  <si>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</si>
  <si>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</si>
  <si>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</si>
  <si>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</si>
  <si>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</si>
  <si>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</si>
  <si>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</si>
  <si>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</si>
  <si>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</si>
  <si>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</si>
  <si>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</si>
  <si>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</si>
  <si>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</si>
  <si>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</si>
  <si>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</si>
  <si>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</si>
  <si>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</si>
  <si>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</si>
  <si>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</si>
  <si>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</si>
  <si>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</si>
  <si>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</si>
  <si>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</si>
  <si>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</si>
  <si>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</si>
  <si>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</si>
  <si>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</si>
  <si>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</si>
  <si>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</si>
  <si>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</si>
  <si>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</si>
  <si>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</si>
  <si>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</si>
  <si>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</si>
  <si>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</si>
  <si>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</si>
  <si>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</si>
  <si>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</si>
  <si>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</si>
  <si>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</si>
  <si>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</si>
  <si>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</si>
  <si>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</si>
  <si>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</si>
  <si>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</si>
  <si>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</si>
  <si>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</si>
  <si>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</si>
  <si>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</si>
  <si>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</si>
  <si>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</si>
  <si>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</si>
  <si>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</si>
  <si>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</si>
  <si>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</si>
  <si>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</si>
  <si>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</si>
  <si>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</si>
  <si>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</si>
  <si>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</si>
  <si>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</si>
  <si>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</si>
  <si>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</si>
  <si>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</si>
  <si>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</si>
  <si>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</si>
  <si>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</si>
  <si>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</si>
  <si>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</si>
  <si>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</si>
  <si>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</si>
  <si>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</si>
  <si>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</si>
  <si>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</si>
  <si>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</si>
  <si>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</si>
  <si>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</si>
  <si>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</si>
  <si>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</si>
  <si>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</si>
  <si>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</si>
  <si>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</si>
  <si>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</si>
  <si>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</si>
  <si>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</si>
  <si>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</si>
  <si>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</si>
  <si>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</si>
  <si>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</si>
  <si>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</si>
  <si>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</si>
  <si>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</si>
  <si>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</si>
  <si>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</si>
  <si>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</si>
  <si>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</si>
  <si>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</si>
  <si>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</si>
  <si>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</si>
  <si>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</si>
  <si>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</si>
  <si>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</si>
  <si>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</si>
  <si>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</si>
  <si>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</si>
  <si>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</si>
  <si>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</si>
  <si>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</si>
  <si>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</si>
  <si>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</si>
  <si>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</si>
  <si>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</si>
  <si>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</si>
  <si>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</si>
  <si>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</si>
  <si>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</si>
  <si>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</si>
  <si>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</si>
  <si>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</si>
  <si>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</si>
  <si>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</si>
  <si>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</si>
  <si>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</si>
  <si>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</si>
  <si>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</si>
  <si>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</si>
  <si>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</si>
  <si>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</si>
  <si>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</si>
  <si>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</si>
  <si>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</si>
  <si>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</si>
  <si>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</si>
  <si>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</si>
  <si>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</si>
  <si>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</si>
  <si>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</si>
  <si>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</si>
  <si>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</si>
  <si>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</si>
  <si>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</si>
  <si>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</si>
  <si>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</si>
  <si>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</si>
  <si>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</si>
  <si>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</si>
  <si>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</si>
  <si>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</si>
  <si>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</si>
  <si>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</si>
  <si>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</si>
  <si>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</si>
  <si>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</si>
  <si>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</si>
  <si>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</si>
  <si>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</si>
  <si>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</si>
  <si>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</si>
  <si>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</si>
  <si>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</si>
  <si>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</si>
  <si>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</si>
  <si>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</si>
  <si>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</si>
  <si>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</si>
  <si>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</si>
  <si>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</si>
  <si>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</si>
  <si>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</si>
  <si>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</si>
  <si>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</si>
  <si>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</si>
  <si>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</si>
  <si>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</si>
  <si>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</si>
  <si>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</si>
  <si>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</si>
  <si>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</si>
  <si>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</si>
  <si>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</si>
  <si>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</si>
  <si>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</si>
  <si>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</si>
  <si>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</si>
  <si>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</si>
  <si>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</si>
  <si>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</si>
  <si>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</si>
  <si>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</si>
  <si>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</si>
  <si>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</si>
  <si>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</si>
  <si>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</si>
  <si>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</si>
  <si>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</si>
  <si>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</si>
  <si>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</si>
  <si>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</si>
  <si>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</si>
  <si>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</si>
  <si>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</si>
  <si>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</si>
  <si>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</si>
  <si>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</si>
  <si>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</si>
  <si>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</si>
  <si>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</si>
  <si>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</si>
  <si>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</si>
  <si>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</si>
  <si>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</si>
  <si>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</si>
  <si>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</si>
  <si>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</si>
  <si>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</si>
  <si>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</si>
  <si>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</si>
  <si>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</si>
  <si>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</si>
  <si>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</si>
  <si>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</si>
  <si>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</si>
  <si>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</si>
  <si>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</si>
  <si>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</si>
  <si>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</si>
  <si>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</si>
  <si>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</si>
  <si>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</si>
  <si>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</si>
  <si>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</si>
  <si>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</si>
  <si>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</si>
  <si>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</si>
  <si>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</si>
  <si>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</si>
  <si>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</si>
  <si>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</si>
  <si>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</si>
  <si>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</si>
  <si>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</si>
  <si>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</si>
  <si>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</si>
  <si>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</si>
  <si>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</si>
  <si>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</si>
  <si>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</si>
  <si>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</si>
  <si>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</si>
  <si>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</si>
  <si>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</si>
  <si>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</si>
  <si>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</si>
  <si>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</si>
  <si>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</si>
  <si>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</si>
  <si>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</si>
  <si>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</si>
  <si>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</si>
  <si>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</si>
  <si>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</si>
  <si>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</si>
  <si>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</si>
  <si>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</si>
  <si>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</si>
  <si>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</si>
  <si>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</si>
  <si>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</si>
  <si>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</si>
  <si>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</si>
  <si>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</si>
  <si>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</si>
  <si>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</si>
  <si>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</si>
  <si>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</si>
  <si>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</si>
  <si>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</si>
  <si>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</si>
  <si>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</si>
  <si>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</si>
  <si>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</si>
  <si>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</si>
  <si>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</si>
  <si>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</si>
  <si>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</si>
  <si>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</si>
  <si>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</si>
  <si>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</si>
  <si>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</si>
  <si>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</si>
  <si>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</si>
  <si>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</si>
  <si>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</si>
  <si>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</si>
  <si>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</si>
  <si>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</si>
  <si>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</si>
  <si>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</si>
  <si>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</si>
  <si>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</si>
  <si>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</si>
  <si>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</si>
  <si>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</si>
  <si>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</si>
  <si>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</si>
  <si>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</si>
  <si>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</si>
  <si>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</si>
  <si>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</si>
  <si>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</si>
  <si>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</si>
  <si>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</si>
  <si>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</si>
  <si>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</si>
  <si>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</si>
  <si>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</si>
  <si>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</si>
  <si>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</si>
  <si>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</si>
  <si>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</si>
  <si>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</si>
  <si>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</si>
  <si>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</si>
  <si>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</si>
  <si>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</si>
  <si>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</si>
  <si>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</si>
  <si>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</si>
  <si>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</si>
  <si>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</si>
  <si>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</si>
  <si>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</si>
  <si>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</si>
  <si>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</si>
  <si>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</si>
  <si>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</si>
  <si>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</si>
  <si>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</si>
  <si>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</si>
  <si>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</si>
  <si>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</si>
  <si>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</si>
  <si>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</si>
  <si>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</si>
  <si>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</si>
  <si>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</si>
  <si>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</si>
  <si>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</si>
  <si>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</si>
  <si>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</si>
  <si>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</si>
  <si>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</si>
  <si>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</si>
  <si>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</si>
  <si>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</si>
  <si>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</si>
  <si>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</si>
  <si>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</si>
  <si>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</si>
  <si>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</si>
  <si>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</si>
  <si>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</si>
  <si>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</si>
  <si>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</si>
  <si>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</si>
  <si>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</si>
  <si>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</si>
  <si>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</si>
  <si>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</si>
  <si>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</si>
  <si>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</si>
  <si>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</si>
  <si>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</si>
  <si>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</si>
  <si>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</si>
  <si>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</si>
  <si>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</si>
  <si>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</si>
  <si>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</si>
  <si>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</si>
  <si>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</si>
  <si>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</si>
  <si>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</si>
  <si>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</si>
  <si>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</si>
  <si>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</si>
  <si>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</si>
  <si>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</si>
  <si>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</si>
  <si>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</si>
  <si>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</si>
  <si>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</si>
  <si>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</si>
  <si>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</si>
  <si>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</si>
  <si>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</si>
  <si>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</si>
  <si>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</si>
  <si>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</si>
  <si>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</si>
  <si>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</si>
  <si>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</si>
  <si>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</si>
  <si>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</si>
  <si>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</si>
  <si>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</si>
  <si>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</si>
  <si>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</si>
  <si>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</si>
  <si>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</si>
  <si>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</si>
  <si>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</si>
  <si>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</si>
  <si>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</si>
  <si>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</si>
  <si>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</si>
  <si>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</si>
  <si>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</si>
  <si>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</si>
  <si>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</si>
  <si>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</si>
  <si>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</si>
  <si>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</si>
  <si>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</si>
  <si>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</si>
  <si>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</si>
  <si>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</si>
  <si>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</si>
  <si>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</si>
  <si>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</si>
  <si>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</si>
  <si>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</si>
  <si>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</si>
  <si>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</si>
  <si>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</si>
  <si>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</si>
  <si>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</si>
  <si>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</si>
  <si>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</si>
  <si>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</si>
  <si>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</si>
  <si>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</si>
  <si>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</si>
  <si>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</si>
  <si>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</si>
  <si>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</si>
  <si>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</si>
  <si>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</si>
  <si>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</si>
  <si>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</si>
  <si>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</si>
  <si>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</si>
  <si>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</si>
  <si>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</si>
  <si>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</si>
  <si>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</si>
  <si>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</si>
  <si>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</si>
  <si>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</si>
  <si>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</si>
  <si>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</si>
  <si>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</si>
  <si>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</si>
  <si>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</si>
  <si>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</si>
  <si>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</si>
  <si>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</si>
  <si>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</si>
  <si>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</si>
  <si>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</si>
  <si>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</si>
  <si>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</si>
  <si>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</si>
  <si>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</si>
  <si>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</si>
  <si>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</si>
  <si>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</si>
  <si>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</si>
  <si>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</si>
  <si>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</si>
  <si>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</si>
  <si>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</si>
  <si>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</si>
  <si>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</si>
  <si>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</si>
  <si>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</si>
  <si>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</si>
  <si>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</si>
  <si>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</si>
  <si>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</si>
  <si>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</si>
  <si>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</si>
  <si>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</si>
  <si>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</si>
  <si>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</si>
  <si>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</si>
  <si>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</si>
  <si>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</si>
  <si>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</si>
  <si>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</si>
  <si>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</si>
  <si>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</si>
  <si>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</si>
  <si>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</si>
  <si>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</si>
  <si>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</si>
  <si>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</si>
  <si>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</si>
  <si>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</si>
  <si>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</si>
  <si>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</si>
  <si>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</si>
  <si>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</si>
  <si>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</si>
  <si>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</si>
  <si>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</si>
  <si>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</si>
  <si>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</si>
  <si>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</si>
  <si>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</si>
  <si>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</si>
  <si>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</si>
  <si>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</si>
  <si>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</si>
  <si>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</si>
  <si>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</si>
  <si>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</si>
  <si>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</si>
  <si>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</si>
  <si>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</si>
  <si>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</si>
  <si>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</si>
  <si>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</si>
  <si>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</si>
  <si>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</si>
  <si>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</si>
  <si>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</si>
  <si>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</si>
  <si>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</si>
  <si>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</si>
  <si>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</si>
  <si>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</si>
  <si>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</si>
  <si>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</si>
  <si>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</si>
  <si>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</si>
  <si>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</si>
  <si>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</si>
  <si>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</si>
  <si>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</si>
  <si>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</si>
  <si>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</si>
  <si>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</si>
  <si>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</si>
  <si>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</si>
  <si>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</si>
  <si>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</si>
  <si>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</si>
  <si>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</si>
  <si>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</si>
  <si>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</si>
  <si>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</si>
  <si>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</si>
  <si>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</si>
  <si>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</si>
  <si>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</si>
  <si>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</si>
  <si>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</si>
  <si>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</si>
  <si>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</si>
  <si>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</si>
  <si>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</si>
  <si>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</si>
  <si>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</si>
  <si>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</si>
  <si>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</si>
  <si>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</si>
  <si>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</si>
  <si>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</si>
  <si>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</si>
  <si>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</si>
  <si>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</si>
  <si>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</si>
  <si>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</si>
  <si>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</si>
  <si>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</si>
  <si>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</si>
  <si>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</si>
  <si>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</si>
  <si>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</si>
  <si>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</si>
  <si>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</si>
  <si>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</si>
  <si>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</si>
  <si>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</si>
  <si>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</si>
  <si>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</si>
  <si>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</si>
  <si>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</si>
  <si>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</si>
  <si>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</si>
  <si>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</si>
  <si>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</si>
  <si>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</si>
  <si>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</si>
  <si>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</si>
  <si>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</si>
  <si>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</si>
  <si>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</si>
  <si>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</si>
  <si>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</si>
  <si>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</si>
  <si>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</si>
  <si>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</si>
  <si>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</si>
  <si>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</si>
  <si>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</si>
  <si>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</si>
  <si>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</si>
  <si>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</si>
  <si>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</si>
  <si>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</si>
  <si>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</si>
  <si>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</si>
  <si>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</si>
  <si>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</si>
  <si>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</si>
  <si>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</si>
  <si>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</si>
  <si>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</si>
  <si>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</si>
  <si>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</si>
  <si>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</si>
  <si>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</si>
  <si>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</si>
  <si>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</si>
  <si>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</si>
  <si>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</si>
  <si>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</si>
  <si>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</si>
  <si>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</si>
  <si>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</si>
  <si>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</si>
  <si>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</si>
  <si>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</si>
  <si>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</si>
  <si>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</si>
  <si>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</si>
  <si>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</si>
  <si>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</si>
  <si>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</si>
  <si>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</si>
  <si>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</si>
  <si>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</si>
  <si>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</si>
  <si>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</si>
  <si>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</si>
  <si>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</si>
  <si>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</si>
  <si>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</si>
  <si>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</si>
  <si>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</si>
  <si>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</si>
  <si>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</si>
  <si>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</si>
  <si>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</si>
  <si>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</si>
  <si>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</si>
  <si>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</si>
  <si>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</si>
  <si>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</si>
  <si>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</si>
  <si>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</si>
  <si>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</si>
  <si>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</si>
  <si>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</si>
  <si>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</si>
  <si>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</si>
  <si>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</si>
  <si>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</si>
  <si>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</si>
  <si>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</si>
  <si>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</si>
  <si>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</si>
  <si>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</si>
  <si>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</si>
  <si>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</si>
  <si>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</si>
  <si>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</si>
  <si>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</si>
  <si>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</si>
  <si>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</si>
  <si>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</si>
  <si>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</si>
  <si>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</si>
  <si>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</si>
  <si>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</si>
  <si>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</si>
  <si>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</si>
  <si>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</si>
  <si>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</si>
  <si>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</si>
  <si>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</si>
  <si>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</si>
  <si>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</si>
  <si>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</si>
  <si>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</si>
  <si>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</si>
  <si>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</si>
  <si>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</si>
  <si>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</si>
  <si>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</si>
  <si>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</si>
  <si>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</si>
  <si>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</si>
  <si>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</si>
  <si>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</si>
  <si>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</si>
  <si>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</si>
  <si>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</si>
  <si>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</si>
  <si>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</si>
  <si>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</si>
  <si>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</si>
  <si>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</si>
  <si>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</si>
  <si>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</si>
  <si>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</si>
  <si>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</si>
  <si>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</si>
  <si>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</si>
  <si>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</si>
  <si>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</si>
  <si>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</si>
  <si>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</si>
  <si>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</si>
  <si>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</si>
  <si>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</si>
  <si>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</si>
  <si>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</si>
  <si>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</si>
  <si>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</si>
  <si>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</si>
  <si>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</si>
  <si>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</si>
  <si>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</si>
  <si>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</si>
  <si>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</si>
  <si>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</si>
  <si>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</si>
  <si>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</si>
  <si>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</si>
  <si>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</si>
  <si>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</si>
  <si>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</si>
  <si>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</si>
  <si>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</si>
  <si>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</si>
  <si>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</si>
  <si>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</si>
  <si>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</si>
  <si>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</si>
  <si>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</si>
  <si>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</si>
  <si>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</si>
  <si>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</si>
  <si>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</si>
  <si>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</si>
  <si>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</si>
  <si>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</si>
  <si>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</si>
  <si>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</si>
  <si>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</si>
  <si>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</si>
  <si>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</si>
  <si>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</si>
  <si>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</si>
  <si>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</si>
  <si>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</si>
  <si>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</si>
  <si>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</si>
  <si>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</si>
  <si>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</si>
  <si>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</si>
  <si>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</si>
  <si>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</si>
  <si>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</si>
  <si>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</si>
  <si>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</si>
  <si>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</si>
  <si>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</si>
  <si>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</si>
  <si>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</si>
  <si>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</si>
  <si>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</si>
  <si>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</si>
  <si>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</si>
  <si>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</si>
  <si>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</si>
  <si>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</si>
  <si>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</si>
  <si>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</si>
  <si>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</si>
  <si>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</si>
  <si>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</si>
  <si>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</si>
  <si>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</si>
  <si>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</si>
  <si>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</si>
  <si>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</si>
  <si>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</si>
  <si>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</si>
  <si>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</si>
  <si>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</si>
  <si>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</si>
  <si>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</si>
  <si>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</si>
  <si>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</si>
  <si>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</si>
  <si>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</si>
  <si>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</si>
  <si>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</si>
  <si>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</si>
  <si>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</si>
  <si>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</si>
  <si>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</si>
  <si>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</si>
  <si>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</si>
  <si>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</si>
  <si>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</si>
  <si>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</si>
  <si>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</si>
  <si>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</si>
  <si>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</si>
  <si>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</si>
  <si>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</si>
  <si>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</si>
  <si>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</si>
  <si>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</si>
  <si>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</si>
  <si>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</si>
  <si>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</si>
  <si>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</si>
  <si>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</si>
  <si>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</si>
  <si>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</si>
  <si>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</si>
  <si>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</si>
  <si>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</si>
  <si>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</si>
  <si>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</si>
  <si>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</si>
  <si>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</si>
  <si>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</si>
  <si>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</si>
  <si>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</si>
  <si>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</si>
  <si>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</si>
  <si>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</si>
  <si>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</si>
  <si>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</si>
  <si>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</si>
  <si>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</si>
  <si>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</si>
  <si>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</si>
  <si>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</si>
  <si>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</si>
  <si>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</si>
  <si>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</si>
  <si>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</si>
  <si>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</si>
  <si>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</si>
  <si>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</si>
  <si>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</si>
  <si>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</si>
  <si>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</si>
  <si>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</si>
  <si>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</si>
  <si>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</si>
  <si>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</si>
  <si>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</si>
  <si>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</si>
  <si>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</si>
  <si>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</si>
  <si>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</si>
  <si>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</si>
  <si>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</si>
  <si>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</si>
  <si>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</si>
  <si>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</si>
  <si>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</si>
  <si>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</si>
  <si>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</si>
  <si>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</si>
  <si>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</si>
  <si>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</si>
  <si>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</si>
  <si>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</si>
  <si>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</si>
  <si>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</si>
  <si>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</si>
  <si>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</si>
  <si>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</si>
  <si>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</si>
  <si>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</si>
  <si>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</si>
  <si>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</si>
  <si>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</si>
  <si>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</si>
  <si>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</si>
  <si>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</si>
  <si>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</si>
  <si>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</si>
  <si>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</si>
  <si>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</si>
  <si>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</si>
  <si>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</si>
  <si>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</si>
  <si>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</si>
  <si>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</si>
  <si>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</si>
  <si>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</si>
  <si>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</si>
  <si>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</si>
  <si>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</si>
  <si>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</si>
  <si>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</si>
  <si>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</si>
  <si>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</si>
  <si>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</si>
  <si>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</si>
  <si>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</si>
  <si>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</si>
  <si>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</si>
  <si>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</si>
  <si>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</si>
  <si>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</si>
  <si>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</si>
  <si>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</si>
  <si>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</si>
  <si>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</si>
  <si>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</si>
  <si>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</si>
  <si>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</si>
  <si>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</si>
  <si>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</si>
  <si>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</si>
  <si>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</si>
  <si>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</si>
  <si>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</si>
  <si>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</si>
  <si>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</si>
  <si>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</si>
  <si>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</si>
  <si>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</si>
  <si>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</si>
  <si>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</si>
  <si>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</si>
  <si>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</si>
  <si>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</si>
  <si>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</si>
  <si>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</si>
  <si>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</si>
  <si>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</si>
  <si>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</si>
  <si>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</si>
  <si>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</si>
  <si>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</si>
  <si>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</si>
  <si>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</si>
  <si>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</si>
  <si>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</si>
  <si>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</si>
  <si>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</si>
  <si>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</si>
  <si>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</si>
  <si>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</si>
  <si>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</si>
  <si>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</si>
  <si>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</si>
  <si>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</si>
  <si>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</si>
  <si>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</si>
  <si>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</si>
  <si>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</si>
  <si>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</si>
  <si>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</si>
  <si>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</si>
  <si>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</si>
  <si>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</si>
  <si>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</si>
  <si>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</si>
  <si>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</si>
  <si>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</si>
  <si>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</si>
  <si>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</si>
  <si>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</si>
  <si>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</si>
  <si>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</si>
  <si>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</si>
  <si>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</si>
  <si>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</si>
  <si>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</si>
  <si>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</si>
  <si>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</si>
  <si>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</si>
  <si>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</si>
  <si>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</si>
  <si>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</si>
  <si>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</si>
  <si>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</si>
  <si>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</si>
  <si>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</si>
  <si>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</si>
  <si>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</si>
  <si>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</si>
  <si>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</si>
  <si>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</si>
  <si>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</si>
  <si>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</si>
  <si>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</si>
  <si>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</si>
  <si>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</si>
  <si>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</si>
  <si>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</si>
  <si>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</si>
  <si>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</si>
  <si>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</si>
  <si>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</si>
  <si>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</si>
  <si>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</si>
  <si>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</si>
  <si>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</si>
  <si>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</si>
  <si>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</si>
  <si>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</si>
  <si>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</si>
  <si>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</si>
  <si>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</si>
  <si>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</si>
  <si>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</si>
  <si>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</si>
  <si>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</si>
  <si>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</si>
  <si>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</si>
  <si>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</si>
  <si>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</si>
  <si>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</si>
  <si>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</si>
  <si>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</si>
  <si>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</si>
  <si>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</si>
  <si>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</si>
  <si>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</si>
  <si>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</si>
  <si>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</si>
  <si>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</si>
  <si>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</si>
  <si>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</si>
  <si>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</si>
  <si>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</si>
  <si>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</si>
  <si>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</si>
  <si>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</si>
  <si>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</si>
  <si>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</si>
  <si>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</si>
  <si>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</si>
  <si>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</si>
  <si>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</si>
  <si>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</si>
  <si>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</si>
  <si>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</si>
  <si>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</si>
  <si>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</si>
  <si>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</si>
  <si>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</si>
  <si>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</si>
  <si>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</si>
  <si>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</si>
  <si>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</si>
  <si>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</si>
  <si>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</si>
  <si>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</si>
  <si>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</si>
  <si>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</si>
  <si>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</si>
  <si>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</si>
  <si>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</si>
  <si>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</si>
  <si>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</si>
  <si>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</si>
  <si>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</si>
  <si>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</si>
  <si>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</si>
  <si>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</si>
  <si>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</si>
  <si>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</si>
  <si>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</si>
  <si>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</si>
  <si>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</si>
  <si>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</si>
  <si>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</si>
  <si>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</si>
  <si>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</si>
  <si>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</si>
  <si>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</si>
  <si>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</si>
  <si>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</si>
  <si>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</si>
  <si>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</si>
  <si>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</si>
  <si>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</si>
  <si>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</si>
  <si>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</si>
  <si>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</si>
  <si>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</si>
  <si>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</si>
  <si>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</si>
  <si>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</si>
  <si>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</si>
  <si>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</si>
  <si>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</si>
  <si>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</si>
  <si>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</si>
  <si>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</si>
  <si>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</si>
  <si>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</si>
  <si>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</si>
  <si>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</si>
  <si>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</si>
  <si>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</si>
  <si>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</si>
  <si>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</si>
  <si>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</si>
  <si>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</si>
  <si>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</si>
  <si>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</si>
  <si>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</si>
  <si>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</si>
  <si>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</si>
  <si>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</si>
  <si>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</si>
  <si>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</si>
  <si>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</si>
  <si>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</si>
  <si>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</si>
  <si>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</si>
  <si>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</si>
  <si>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</si>
  <si>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</si>
  <si>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</si>
  <si>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</si>
  <si>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</si>
  <si>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</si>
  <si>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</si>
  <si>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</si>
  <si>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</si>
  <si>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</si>
  <si>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</si>
  <si>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</si>
  <si>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</si>
  <si>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</si>
  <si>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</si>
  <si>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</si>
  <si>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</si>
  <si>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</si>
  <si>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</si>
  <si>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</si>
  <si>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</si>
  <si>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</si>
  <si>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</si>
  <si>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</si>
  <si>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</si>
  <si>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</si>
  <si>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</si>
  <si>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</si>
  <si>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</si>
  <si>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</si>
  <si>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</si>
  <si>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</si>
  <si>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</si>
  <si>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</si>
  <si>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</si>
  <si>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</si>
  <si>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</si>
  <si>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</si>
  <si>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</si>
  <si>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</si>
  <si>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</si>
  <si>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</si>
  <si>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</si>
  <si>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</si>
  <si>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</si>
  <si>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</si>
  <si>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</si>
  <si>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</si>
  <si>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</si>
  <si>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</si>
  <si>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</si>
  <si>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</si>
  <si>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</si>
  <si>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</si>
  <si>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</si>
  <si>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</si>
  <si>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</si>
  <si>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</si>
  <si>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</si>
  <si>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</si>
  <si>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</si>
  <si>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</si>
  <si>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</si>
  <si>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</si>
  <si>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</si>
  <si>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</si>
  <si>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</si>
  <si>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</si>
  <si>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</si>
  <si>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</si>
  <si>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</si>
  <si>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</si>
  <si>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</si>
  <si>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</si>
  <si>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</si>
  <si>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</si>
  <si>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</si>
  <si>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</si>
  <si>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</si>
  <si>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</si>
  <si>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</si>
  <si>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</si>
  <si>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</si>
  <si>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</si>
  <si>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</si>
  <si>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</si>
  <si>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</si>
  <si>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</si>
  <si>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</si>
  <si>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</si>
  <si>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</si>
  <si>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</si>
  <si>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</si>
  <si>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</si>
  <si>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</si>
  <si>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</si>
  <si>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</si>
  <si>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</si>
  <si>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</si>
  <si>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</si>
  <si>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</si>
  <si>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</si>
  <si>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</si>
  <si>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</si>
  <si>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</si>
  <si>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</si>
  <si>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</si>
  <si>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</si>
  <si>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</si>
  <si>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</si>
  <si>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</si>
  <si>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</si>
  <si>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</si>
  <si>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</si>
  <si>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</si>
  <si>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</si>
  <si>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</si>
  <si>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</si>
  <si>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</si>
  <si>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</si>
  <si>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</si>
  <si>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</si>
  <si>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</si>
  <si>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</si>
  <si>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</si>
  <si>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</si>
  <si>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</si>
  <si>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</si>
  <si>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</si>
  <si>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</si>
  <si>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</si>
  <si>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</si>
  <si>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</si>
  <si>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</si>
  <si>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</si>
  <si>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</si>
  <si>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</si>
  <si>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</si>
  <si>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</si>
  <si>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</si>
  <si>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</si>
  <si>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</si>
  <si>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</si>
  <si>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</si>
  <si>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</si>
  <si>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</si>
  <si>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</si>
  <si>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</si>
  <si>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</si>
  <si>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</si>
  <si>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</si>
  <si>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</si>
  <si>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</si>
  <si>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</si>
  <si>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</si>
  <si>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</si>
  <si>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</si>
  <si>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</si>
  <si>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</si>
  <si>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</si>
  <si>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</si>
  <si>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</si>
  <si>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</si>
  <si>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</si>
  <si>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</si>
  <si>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</si>
  <si>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</si>
  <si>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</si>
  <si>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</si>
  <si>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</si>
  <si>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</si>
  <si>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</si>
  <si>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</si>
  <si>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</si>
  <si>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</si>
  <si>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</si>
  <si>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</si>
  <si>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</si>
  <si>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</si>
  <si>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</si>
  <si>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</si>
  <si>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</si>
  <si>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</si>
  <si>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</si>
  <si>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</si>
  <si>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</si>
  <si>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</si>
  <si>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</si>
  <si>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</si>
  <si>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</si>
  <si>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</si>
  <si>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</si>
  <si>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</si>
  <si>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</si>
  <si>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</si>
  <si>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</si>
  <si>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</si>
  <si>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</si>
  <si>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</si>
  <si>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</si>
  <si>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</si>
  <si>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</si>
  <si>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</si>
  <si>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</si>
  <si>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</si>
  <si>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</si>
  <si>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</si>
  <si>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</si>
  <si>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</si>
  <si>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</si>
  <si>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</si>
  <si>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</si>
  <si>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</si>
  <si>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</si>
  <si>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</si>
  <si>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</si>
  <si>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</si>
  <si>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</si>
  <si>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</si>
  <si>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</si>
  <si>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</si>
  <si>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</si>
  <si>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</si>
  <si>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</si>
  <si>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</si>
  <si>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</si>
  <si>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</si>
  <si>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</si>
  <si>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</si>
  <si>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</si>
  <si>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</si>
  <si>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</si>
  <si>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</si>
  <si>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</si>
  <si>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</si>
  <si>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</si>
  <si>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</si>
  <si>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</si>
  <si>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</si>
  <si>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</si>
  <si>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</si>
  <si>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</si>
  <si>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</si>
  <si>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</si>
  <si>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</si>
  <si>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</si>
  <si>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</si>
  <si>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</si>
  <si>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</si>
  <si>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</si>
  <si>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</si>
  <si>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</si>
  <si>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</si>
  <si>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</si>
  <si>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</si>
  <si>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</si>
  <si>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</si>
  <si>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</si>
  <si>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</si>
  <si>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</si>
  <si>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</si>
  <si>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</si>
  <si>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</si>
  <si>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</si>
  <si>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</si>
  <si>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</si>
  <si>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</si>
  <si>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</si>
  <si>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</si>
  <si>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</si>
  <si>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</si>
  <si>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</si>
  <si>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</si>
  <si>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</si>
  <si>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</si>
  <si>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</si>
  <si>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</si>
  <si>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</si>
  <si>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</si>
  <si>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</si>
  <si>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</si>
  <si>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</si>
  <si>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</si>
  <si>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</si>
  <si>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</si>
  <si>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</si>
  <si>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</si>
  <si>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</si>
  <si>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</si>
  <si>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</si>
  <si>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</si>
  <si>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</si>
  <si>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</si>
  <si>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</si>
  <si>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</si>
  <si>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</si>
  <si>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</si>
  <si>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</si>
  <si>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</si>
  <si>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</si>
  <si>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</si>
  <si>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</si>
  <si>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</si>
  <si>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</si>
  <si>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</si>
  <si>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</si>
  <si>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</si>
  <si>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</si>
  <si>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</si>
  <si>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</si>
  <si>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</si>
  <si>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</si>
  <si>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</si>
  <si>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</si>
  <si>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</si>
  <si>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</si>
  <si>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</si>
  <si>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</si>
  <si>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</si>
  <si>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</si>
  <si>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</si>
  <si>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</si>
  <si>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</si>
  <si>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</si>
  <si>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</si>
  <si>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</si>
  <si>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</si>
  <si>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</si>
  <si>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</si>
  <si>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</si>
  <si>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</si>
  <si>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</si>
  <si>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</si>
  <si>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</si>
  <si>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</si>
  <si>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</si>
  <si>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</si>
  <si>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</si>
  <si>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</si>
  <si>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</si>
  <si>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</si>
  <si>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</si>
  <si>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</si>
  <si>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</si>
  <si>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</si>
  <si>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</si>
  <si>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</si>
  <si>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</si>
  <si>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</si>
  <si>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</si>
  <si>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</si>
  <si>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</si>
  <si>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</si>
  <si>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</si>
  <si>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</si>
  <si>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</si>
  <si>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</si>
  <si>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</si>
  <si>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</si>
  <si>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</si>
  <si>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</si>
  <si>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</si>
  <si>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</si>
  <si>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</si>
  <si>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</si>
  <si>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</si>
  <si>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</si>
  <si>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</si>
  <si>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</si>
  <si>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</si>
  <si>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</si>
  <si>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</si>
  <si>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</si>
  <si>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</si>
  <si>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</si>
  <si>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</si>
  <si>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</si>
  <si>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</si>
  <si>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</si>
  <si>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</si>
  <si>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</si>
  <si>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</si>
  <si>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</si>
  <si>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</si>
  <si>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</si>
  <si>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</si>
  <si>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</si>
  <si>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</si>
  <si>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</si>
  <si>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</si>
  <si>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</si>
  <si>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</si>
  <si>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</si>
  <si>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</si>
  <si>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</si>
  <si>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</si>
  <si>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</si>
  <si>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</si>
  <si>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</si>
  <si>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</si>
  <si>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</si>
  <si>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</si>
  <si>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</si>
  <si>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</si>
  <si>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</si>
  <si>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</si>
  <si>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</si>
  <si>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</si>
  <si>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</si>
  <si>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</si>
  <si>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</si>
  <si>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</si>
  <si>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</si>
  <si>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</si>
  <si>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</si>
  <si>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</si>
  <si>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</si>
  <si>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</si>
  <si>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</si>
  <si>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</si>
  <si>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</si>
  <si>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</si>
  <si>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</si>
  <si>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</si>
  <si>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</si>
  <si>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</si>
  <si>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</si>
  <si>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</si>
  <si>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</si>
  <si>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</si>
  <si>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</si>
  <si>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</si>
  <si>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</si>
  <si>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</si>
  <si>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</si>
  <si>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</si>
  <si>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</si>
  <si>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</si>
  <si>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</si>
  <si>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</si>
  <si>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</si>
  <si>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</si>
  <si>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</si>
  <si>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</si>
  <si>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</si>
  <si>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</si>
  <si>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</si>
  <si>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</si>
  <si>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</si>
  <si>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</si>
  <si>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</si>
  <si>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</si>
  <si>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</si>
  <si>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</si>
  <si>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</si>
  <si>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</si>
  <si>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</si>
  <si>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</si>
  <si>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</si>
  <si>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</si>
  <si>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</si>
  <si>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</si>
  <si>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</si>
  <si>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</si>
  <si>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</si>
  <si>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</si>
  <si>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</si>
  <si>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</si>
  <si>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</si>
  <si>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</si>
  <si>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</si>
  <si>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</si>
  <si>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</si>
  <si>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</si>
  <si>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</si>
  <si>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</si>
  <si>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</si>
  <si>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</si>
  <si>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</si>
  <si>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</si>
  <si>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</si>
  <si>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</si>
  <si>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</si>
  <si>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</si>
  <si>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</si>
  <si>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</si>
  <si>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</si>
  <si>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</si>
  <si>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</si>
  <si>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</si>
  <si>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</si>
  <si>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</si>
  <si>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</si>
  <si>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</si>
  <si>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</si>
  <si>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</si>
  <si>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</si>
  <si>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</si>
  <si>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</si>
  <si>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</si>
  <si>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</si>
  <si>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</si>
  <si>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</si>
  <si>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</si>
  <si>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</si>
  <si>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</si>
  <si>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</si>
  <si>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</si>
  <si>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</si>
  <si>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</si>
  <si>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</si>
  <si>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</si>
  <si>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</si>
  <si>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</si>
  <si>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</si>
  <si>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</si>
  <si>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</si>
  <si>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</si>
  <si>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</si>
  <si>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</si>
  <si>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</si>
  <si>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</si>
  <si>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</si>
  <si>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</si>
  <si>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</si>
  <si>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</si>
  <si>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</si>
  <si>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</si>
  <si>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</si>
  <si>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</si>
  <si>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</si>
  <si>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</si>
  <si>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</si>
  <si>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</si>
  <si>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</si>
  <si>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</si>
  <si>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</si>
  <si>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</si>
  <si>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</si>
  <si>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</si>
  <si>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</si>
  <si>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</si>
  <si>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</si>
  <si>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</si>
  <si>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</si>
  <si>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</si>
  <si>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</si>
  <si>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</si>
  <si>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</si>
  <si>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</si>
  <si>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</si>
  <si>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</si>
  <si>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</si>
  <si>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</si>
  <si>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</si>
  <si>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</si>
  <si>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</si>
  <si>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</si>
  <si>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</si>
  <si>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</si>
  <si>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</si>
  <si>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</si>
  <si>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</si>
  <si>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</si>
  <si>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</si>
  <si>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</si>
  <si>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</si>
  <si>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</si>
  <si>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</si>
  <si>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</si>
  <si>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</si>
  <si>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</si>
  <si>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</si>
  <si>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</si>
  <si>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</si>
  <si>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</si>
  <si>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</si>
  <si>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</si>
  <si>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</si>
  <si>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</si>
  <si>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</si>
  <si>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</si>
  <si>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</si>
  <si>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</si>
  <si>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</si>
  <si>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</si>
  <si>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</si>
  <si>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</si>
  <si>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</si>
  <si>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</si>
  <si>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</si>
  <si>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</si>
  <si>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</si>
  <si>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</si>
  <si>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</si>
  <si>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</si>
  <si>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</si>
  <si>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</si>
  <si>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</si>
  <si>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</si>
  <si>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</si>
  <si>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</si>
  <si>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</si>
  <si>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</si>
  <si>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</si>
  <si>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</si>
  <si>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</si>
  <si>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</si>
  <si>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</si>
  <si>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</si>
  <si>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</si>
  <si>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</si>
  <si>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</si>
  <si>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</si>
  <si>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</si>
  <si>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</si>
  <si>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</si>
  <si>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</si>
  <si>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</si>
  <si>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</si>
  <si>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</si>
  <si>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</si>
  <si>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</si>
  <si>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</si>
  <si>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</si>
  <si>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</si>
  <si>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</si>
  <si>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</si>
  <si>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</si>
  <si>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</si>
  <si>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</si>
  <si>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</si>
  <si>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</si>
  <si>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</si>
  <si>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</si>
  <si>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</si>
  <si>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</si>
  <si>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</si>
  <si>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</si>
  <si>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</si>
  <si>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</si>
  <si>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</si>
  <si>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</si>
  <si>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</si>
  <si>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</si>
  <si>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</si>
  <si>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</si>
  <si>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</si>
  <si>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</si>
  <si>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</si>
  <si>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</si>
  <si>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</si>
  <si>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</si>
  <si>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</si>
  <si>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</si>
  <si>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</si>
  <si>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</si>
  <si>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</si>
  <si>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</si>
  <si>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</si>
  <si>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</si>
  <si>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</si>
  <si>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</si>
  <si>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</si>
  <si>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</si>
  <si>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</si>
  <si>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</si>
  <si>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</si>
  <si>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</si>
  <si>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</si>
  <si>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</si>
  <si>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</si>
  <si>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</si>
  <si>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</si>
  <si>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</si>
  <si>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</si>
  <si>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</si>
  <si>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</si>
  <si>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</si>
  <si>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</si>
  <si>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</si>
  <si>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</si>
  <si>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</si>
  <si>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</si>
  <si>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</si>
  <si>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</si>
  <si>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</si>
  <si>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</si>
  <si>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</si>
  <si>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</si>
  <si>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</si>
  <si>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</si>
  <si>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</si>
  <si>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</si>
  <si>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</si>
  <si>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</si>
  <si>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</si>
  <si>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</si>
  <si>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</si>
  <si>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</si>
  <si>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</si>
  <si>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</si>
  <si>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</si>
  <si>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</si>
  <si>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</si>
  <si>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</si>
  <si>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</si>
  <si>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</si>
  <si>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</si>
  <si>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</si>
  <si>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</si>
  <si>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</si>
  <si>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</si>
  <si>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</si>
  <si>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</si>
  <si>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</si>
  <si>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</si>
  <si>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</si>
  <si>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</si>
  <si>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</si>
  <si>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</si>
  <si>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</si>
  <si>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</si>
  <si>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</si>
  <si>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</si>
  <si>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</si>
  <si>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</si>
  <si>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</si>
  <si>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</si>
  <si>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</si>
  <si>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</si>
  <si>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</si>
  <si>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</si>
  <si>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</si>
  <si>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</si>
  <si>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</si>
  <si>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</si>
  <si>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</si>
  <si>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</si>
  <si>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</si>
  <si>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</si>
  <si>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</si>
  <si>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</si>
  <si>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</si>
  <si>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</si>
  <si>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</si>
  <si>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</si>
  <si>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</si>
  <si>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</si>
  <si>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</si>
  <si>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</si>
  <si>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</si>
  <si>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</si>
  <si>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</si>
  <si>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</si>
  <si>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</si>
  <si>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</si>
  <si>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</si>
  <si>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</si>
  <si>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</si>
  <si>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</si>
  <si>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</si>
  <si>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</si>
  <si>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</si>
  <si>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</si>
  <si>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</si>
  <si>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</si>
  <si>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</si>
  <si>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</si>
  <si>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</si>
  <si>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</si>
  <si>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</si>
  <si>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</si>
  <si>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</si>
  <si>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</si>
  <si>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</si>
  <si>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</si>
  <si>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</si>
  <si>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</si>
  <si>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</si>
  <si>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</si>
  <si>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</si>
  <si>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</si>
  <si>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</si>
  <si>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</si>
  <si>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</si>
  <si>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</si>
  <si>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</si>
  <si>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</si>
  <si>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</si>
  <si>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</si>
  <si>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</si>
  <si>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</si>
  <si>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</si>
  <si>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</si>
  <si>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</si>
  <si>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</si>
  <si>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</si>
  <si>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</si>
  <si>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</si>
  <si>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</si>
  <si>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</si>
  <si>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</si>
  <si>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</si>
  <si>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</si>
  <si>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</si>
  <si>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</si>
  <si>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</si>
  <si>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</si>
  <si>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</si>
  <si>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</si>
  <si>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</si>
  <si>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</si>
  <si>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</si>
  <si>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</si>
  <si>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</si>
  <si>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</si>
  <si>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</si>
  <si>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</si>
  <si>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</si>
  <si>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</si>
  <si>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</si>
  <si>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</si>
  <si>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</si>
  <si>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</si>
  <si>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</si>
  <si>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</si>
  <si>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</si>
  <si>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</si>
  <si>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</si>
  <si>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</si>
  <si>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</si>
  <si>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</si>
  <si>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</si>
  <si>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</si>
  <si>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</si>
  <si>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</si>
  <si>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</si>
  <si>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</si>
  <si>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</si>
  <si>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</si>
  <si>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</si>
  <si>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</si>
  <si>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</si>
  <si>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</si>
  <si>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</si>
  <si>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</si>
  <si>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</si>
  <si>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</si>
  <si>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</si>
  <si>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</si>
  <si>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</si>
  <si>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</si>
  <si>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</si>
  <si>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</si>
  <si>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</si>
  <si>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</si>
  <si>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</si>
  <si>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</si>
  <si>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</si>
  <si>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</si>
  <si>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</si>
  <si>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</si>
  <si>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</si>
  <si>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</si>
  <si>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</si>
  <si>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</si>
  <si>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</si>
  <si>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</si>
  <si>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</si>
  <si>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</si>
  <si>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</si>
  <si>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</si>
  <si>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</si>
  <si>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</si>
  <si>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</si>
  <si>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</si>
  <si>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</si>
  <si>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</si>
  <si>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</si>
  <si>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</si>
  <si>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</si>
  <si>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</si>
  <si>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</si>
  <si>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</si>
  <si>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</si>
  <si>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</si>
  <si>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</si>
  <si>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</si>
  <si>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</si>
  <si>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</si>
  <si>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</si>
  <si>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</si>
  <si>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</si>
  <si>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</si>
  <si>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</si>
  <si>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</si>
  <si>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</si>
  <si>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</si>
  <si>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</si>
  <si>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</si>
  <si>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</si>
  <si>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</si>
  <si>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</si>
  <si>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</si>
  <si>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</si>
  <si>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</si>
  <si>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</si>
  <si>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</si>
  <si>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</si>
  <si>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</si>
  <si>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</si>
  <si>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</si>
  <si>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</si>
  <si>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</si>
  <si>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</si>
  <si>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</si>
  <si>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</si>
  <si>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</si>
  <si>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</si>
  <si>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</si>
  <si>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</si>
  <si>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</si>
  <si>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</si>
  <si>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</si>
  <si>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</si>
  <si>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</si>
  <si>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</si>
  <si>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</si>
  <si>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</si>
  <si>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</si>
  <si>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</si>
  <si>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</si>
  <si>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</si>
  <si>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</si>
  <si>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</si>
  <si>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</si>
  <si>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</si>
  <si>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</si>
  <si>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</si>
  <si>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</si>
  <si>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</si>
  <si>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</si>
  <si>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</si>
  <si>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</si>
  <si>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</si>
  <si>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</si>
  <si>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</si>
  <si>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</si>
  <si>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</si>
  <si>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</si>
  <si>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</si>
  <si>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</si>
  <si>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</si>
  <si>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</si>
  <si>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</si>
  <si>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</si>
  <si>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</si>
  <si>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</si>
  <si>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</si>
  <si>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</si>
  <si>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</si>
  <si>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</si>
  <si>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</si>
  <si>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</si>
  <si>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</si>
  <si>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</si>
  <si>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</si>
  <si>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</si>
  <si>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</si>
  <si>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</si>
  <si>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</si>
  <si>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</si>
  <si>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</si>
  <si>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</si>
  <si>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</si>
  <si>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</si>
  <si>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</si>
  <si>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</si>
  <si>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</si>
  <si>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</si>
  <si>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</si>
  <si>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</si>
  <si>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</si>
  <si>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</si>
  <si>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</si>
  <si>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</si>
  <si>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</si>
  <si>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</si>
  <si>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</si>
  <si>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</si>
  <si>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</si>
  <si>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</si>
  <si>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</si>
  <si>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</si>
  <si>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</si>
  <si>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</si>
  <si>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</si>
  <si>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</si>
  <si>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</si>
  <si>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</si>
  <si>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</si>
  <si>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</si>
  <si>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</si>
  <si>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</si>
  <si>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</si>
  <si>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</si>
  <si>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</si>
  <si>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</si>
  <si>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</si>
  <si>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</si>
  <si>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</si>
  <si>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</si>
  <si>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</si>
  <si>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</si>
  <si>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</si>
  <si>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</si>
  <si>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</si>
  <si>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</si>
  <si>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</si>
  <si>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</si>
  <si>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</si>
  <si>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</si>
  <si>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</si>
  <si>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</si>
  <si>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</si>
  <si>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</si>
  <si>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</si>
  <si>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</si>
  <si>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</si>
  <si>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</si>
  <si>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</si>
  <si>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</si>
  <si>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</si>
  <si>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</si>
  <si>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</si>
  <si>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</si>
  <si>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</si>
  <si>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</si>
  <si>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</si>
  <si>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</si>
  <si>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</si>
  <si>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</si>
  <si>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</si>
  <si>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</si>
  <si>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</si>
  <si>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</si>
  <si>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</si>
  <si>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</si>
  <si>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</si>
  <si>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</si>
  <si>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</si>
  <si>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</si>
  <si>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</si>
  <si>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</si>
  <si>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</si>
  <si>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</si>
  <si>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</si>
  <si>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</si>
  <si>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</si>
  <si>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</si>
  <si>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</si>
  <si>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</si>
  <si>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</si>
  <si>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</si>
  <si>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</si>
  <si>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</si>
  <si>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</si>
  <si>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</si>
  <si>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</si>
  <si>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</si>
  <si>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</si>
  <si>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</si>
  <si>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</si>
  <si>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</si>
  <si>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</si>
  <si>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</si>
  <si>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</si>
  <si>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</si>
  <si>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</si>
  <si>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</si>
  <si>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</si>
  <si>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</si>
  <si>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</si>
  <si>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</si>
  <si>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</si>
  <si>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</si>
  <si>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</si>
  <si>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</si>
  <si>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</si>
  <si>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</si>
  <si>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</si>
  <si>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</si>
  <si>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</si>
  <si>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</si>
  <si>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</si>
  <si>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</si>
  <si>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</si>
  <si>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</si>
  <si>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</si>
  <si>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</si>
  <si>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</si>
  <si>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</si>
  <si>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</si>
  <si>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</si>
  <si>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</si>
  <si>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</si>
  <si>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</si>
  <si>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</si>
  <si>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</si>
  <si>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</si>
  <si>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</si>
  <si>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</si>
  <si>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</si>
  <si>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</si>
  <si>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</si>
  <si>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</si>
  <si>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</si>
  <si>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</si>
  <si>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</si>
  <si>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</si>
  <si>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</si>
  <si>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</si>
  <si>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</si>
  <si>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</si>
  <si>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</si>
  <si>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</si>
  <si>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</si>
  <si>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</si>
  <si>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</si>
  <si>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</si>
  <si>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</si>
  <si>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</si>
  <si>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</si>
  <si>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</si>
  <si>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</si>
  <si>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</si>
  <si>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</si>
  <si>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</si>
  <si>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</si>
  <si>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</si>
  <si>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</si>
  <si>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</si>
  <si>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</si>
  <si>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</si>
  <si>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</si>
  <si>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</si>
  <si>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</si>
  <si>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</si>
  <si>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</si>
  <si>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</si>
  <si>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</si>
  <si>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</si>
  <si>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</si>
  <si>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</si>
  <si>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</si>
  <si>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</si>
  <si>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</si>
  <si>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</si>
  <si>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</si>
  <si>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</si>
  <si>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</si>
  <si>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</si>
  <si>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</si>
  <si>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</si>
  <si>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</si>
  <si>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</si>
  <si>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</si>
  <si>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</si>
  <si>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</si>
  <si>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</si>
  <si>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</si>
  <si>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</si>
  <si>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</si>
  <si>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</si>
  <si>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</si>
  <si>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</si>
  <si>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</si>
  <si>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</si>
  <si>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</si>
  <si>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</si>
  <si>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</si>
  <si>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</si>
  <si>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</si>
  <si>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</si>
  <si>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</si>
  <si>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</si>
  <si>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</si>
  <si>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</si>
  <si>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</si>
  <si>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</si>
  <si>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</si>
  <si>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</si>
  <si>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</si>
  <si>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</si>
  <si>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</si>
  <si>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</si>
  <si>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</si>
  <si>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</si>
  <si>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</si>
  <si>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</si>
  <si>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</si>
  <si>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</si>
  <si>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</si>
  <si>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</si>
  <si>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</si>
  <si>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</si>
  <si>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</si>
  <si>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</si>
  <si>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</si>
  <si>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</si>
  <si>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</si>
  <si>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</si>
  <si>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</si>
  <si>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</si>
  <si>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</si>
  <si>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</si>
  <si>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</si>
  <si>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</si>
  <si>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</si>
  <si>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</si>
  <si>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</si>
  <si>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</si>
  <si>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</si>
  <si>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</si>
  <si>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</si>
  <si>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</si>
  <si>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</si>
  <si>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</si>
  <si>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</si>
  <si>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</si>
  <si>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</si>
  <si>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</si>
  <si>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</si>
  <si>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</si>
  <si>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</si>
  <si>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</si>
  <si>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</si>
  <si>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</si>
  <si>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</si>
  <si>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</si>
  <si>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</si>
  <si>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</si>
  <si>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</si>
  <si>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</si>
  <si>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</si>
  <si>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</si>
  <si>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</si>
  <si>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</si>
  <si>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</si>
  <si>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</si>
  <si>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</si>
  <si>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</si>
  <si>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</si>
  <si>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</si>
  <si>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</si>
  <si>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</si>
  <si>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</si>
  <si>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</si>
  <si>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</si>
  <si>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</si>
  <si>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</si>
  <si>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</si>
  <si>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</si>
  <si>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</si>
  <si>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</si>
  <si>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</si>
  <si>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</si>
  <si>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</si>
  <si>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</si>
  <si>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</si>
  <si>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</si>
  <si>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</si>
  <si>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</si>
  <si>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</si>
  <si>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</si>
  <si>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</si>
  <si>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</si>
  <si>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</si>
  <si>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</si>
  <si>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</si>
  <si>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</si>
  <si>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</si>
  <si>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</si>
  <si>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</si>
  <si>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</si>
  <si>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</si>
  <si>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</si>
  <si>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</si>
  <si>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</si>
  <si>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</si>
  <si>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</si>
  <si>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</si>
  <si>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</si>
  <si>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</si>
  <si>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</si>
  <si>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</si>
  <si>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</si>
  <si>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</si>
  <si>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</si>
  <si>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</si>
  <si>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</si>
  <si>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</si>
  <si>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</si>
  <si>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</si>
  <si>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</si>
  <si>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</si>
  <si>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</si>
  <si>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</si>
  <si>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</si>
  <si>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</si>
  <si>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</si>
  <si>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</si>
  <si>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</si>
  <si>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</si>
  <si>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</si>
  <si>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</si>
  <si>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</si>
  <si>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</si>
  <si>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</si>
  <si>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</si>
  <si>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</si>
  <si>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</si>
  <si>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</si>
  <si>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</si>
  <si>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</si>
  <si>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</si>
  <si>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</si>
  <si>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</si>
  <si>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</si>
  <si>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</si>
  <si>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</si>
  <si>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</si>
  <si>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</si>
  <si>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</si>
  <si>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</si>
  <si>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</si>
  <si>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</si>
  <si>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</si>
  <si>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</si>
  <si>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</si>
  <si>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</si>
  <si>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</si>
  <si>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</si>
  <si>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</si>
  <si>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</si>
  <si>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</si>
  <si>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</si>
  <si>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</si>
  <si>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</si>
  <si>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</si>
  <si>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</si>
  <si>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</si>
  <si>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</si>
  <si>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</si>
  <si>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</si>
  <si>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</si>
  <si>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</si>
  <si>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</si>
  <si>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</si>
  <si>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</si>
  <si>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</si>
  <si>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</si>
  <si>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</si>
  <si>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</si>
  <si>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</si>
  <si>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</si>
  <si>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</si>
  <si>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</si>
  <si>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</si>
  <si>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</si>
  <si>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</si>
  <si>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</si>
  <si>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</si>
  <si>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</si>
  <si>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</si>
  <si>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</si>
  <si>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</si>
  <si>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</si>
  <si>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</si>
  <si>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</si>
  <si>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</si>
  <si>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</si>
  <si>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</si>
  <si>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</si>
  <si>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</si>
  <si>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</si>
  <si>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</si>
  <si>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</si>
  <si>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</si>
  <si>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</si>
  <si>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</si>
  <si>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</si>
  <si>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</si>
  <si>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</si>
  <si>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</si>
  <si>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</si>
  <si>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</si>
  <si>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</si>
  <si>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</si>
  <si>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</si>
  <si>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</si>
  <si>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</si>
  <si>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</si>
  <si>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</si>
  <si>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</si>
  <si>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</si>
  <si>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</si>
  <si>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</si>
  <si>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</si>
  <si>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</si>
  <si>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</si>
  <si>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</si>
  <si>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</si>
  <si>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</si>
  <si>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</si>
  <si>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</si>
  <si>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</si>
  <si>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</si>
  <si>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</si>
  <si>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</si>
  <si>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</si>
  <si>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</si>
  <si>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</si>
  <si>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</si>
  <si>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</si>
  <si>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</si>
  <si>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</si>
  <si>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</si>
  <si>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</si>
  <si>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</si>
  <si>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</si>
  <si>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</si>
  <si>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</si>
  <si>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</si>
  <si>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</si>
  <si>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</si>
  <si>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</si>
  <si>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</si>
  <si>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</si>
  <si>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</si>
  <si>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</si>
  <si>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</si>
  <si>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</si>
  <si>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</si>
  <si>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</si>
  <si>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</si>
  <si>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</si>
  <si>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</si>
  <si>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</si>
  <si>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</si>
  <si>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</si>
  <si>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</si>
  <si>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</si>
  <si>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</si>
  <si>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</si>
  <si>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</si>
  <si>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</si>
  <si>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</si>
  <si>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</si>
  <si>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</si>
  <si>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</si>
  <si>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</si>
  <si>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</si>
  <si>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</si>
  <si>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</si>
  <si>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</si>
  <si>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</si>
  <si>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</si>
  <si>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</si>
  <si>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</si>
  <si>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</si>
  <si>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</si>
  <si>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</si>
  <si>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</si>
  <si>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</si>
  <si>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</si>
  <si>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</si>
  <si>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</si>
  <si>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</si>
  <si>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</si>
  <si>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</si>
  <si>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</si>
  <si>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</si>
  <si>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</si>
  <si>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</si>
  <si>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</si>
  <si>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</si>
  <si>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</si>
  <si>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</si>
  <si>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</si>
  <si>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</si>
  <si>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</si>
  <si>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</si>
  <si>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</si>
  <si>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</si>
  <si>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</si>
  <si>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</si>
  <si>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</si>
  <si>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</si>
  <si>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</si>
  <si>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</si>
  <si>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</si>
  <si>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</si>
  <si>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</si>
  <si>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</si>
  <si>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</si>
  <si>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</si>
  <si>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</si>
  <si>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</si>
  <si>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</si>
  <si>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</si>
  <si>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</si>
  <si>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</si>
  <si>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</si>
  <si>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</si>
  <si>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</si>
  <si>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</si>
  <si>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</si>
  <si>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</si>
  <si>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</si>
  <si>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</si>
  <si>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</si>
  <si>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</si>
  <si>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</si>
  <si>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</si>
  <si>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</si>
  <si>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</si>
  <si>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</si>
  <si>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</si>
  <si>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</si>
  <si>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</si>
  <si>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</si>
  <si>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</si>
  <si>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</si>
  <si>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</si>
  <si>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</si>
  <si>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</si>
  <si>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</si>
  <si>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</si>
  <si>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</si>
  <si>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</si>
  <si>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</si>
  <si>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</si>
  <si>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</si>
  <si>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</si>
  <si>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</si>
  <si>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</si>
  <si>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</si>
  <si>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</si>
  <si>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</si>
  <si>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</si>
  <si>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</si>
  <si>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</si>
  <si>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</si>
  <si>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</si>
  <si>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</si>
  <si>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</si>
  <si>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</si>
  <si>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</si>
  <si>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</si>
  <si>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</si>
  <si>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</si>
  <si>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</si>
  <si>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</si>
  <si>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</si>
  <si>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</si>
  <si>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</si>
  <si>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</si>
  <si>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</si>
  <si>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</si>
  <si>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</si>
  <si>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</si>
  <si>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</si>
  <si>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</si>
  <si>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</si>
  <si>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</si>
  <si>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</si>
  <si>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</si>
  <si>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</si>
  <si>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</si>
  <si>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</si>
  <si>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</si>
  <si>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</si>
  <si>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</si>
  <si>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</si>
  <si>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</si>
  <si>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</si>
  <si>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</si>
  <si>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</si>
  <si>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</si>
  <si>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</si>
  <si>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</si>
  <si>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</si>
  <si>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</si>
  <si>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</si>
  <si>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</si>
  <si>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</si>
  <si>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</si>
  <si>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</si>
  <si>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</si>
  <si>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</si>
  <si>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</si>
  <si>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</si>
  <si>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</si>
  <si>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</si>
  <si>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</si>
  <si>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</si>
  <si>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</si>
  <si>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</si>
  <si>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</si>
  <si>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</si>
  <si>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</si>
  <si>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</si>
  <si>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</si>
  <si>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</si>
  <si>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</si>
  <si>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</si>
  <si>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</si>
  <si>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</si>
  <si>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</si>
  <si>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</si>
  <si>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</si>
  <si>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</si>
  <si>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</si>
  <si>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</si>
  <si>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</si>
  <si>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</si>
  <si>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</si>
  <si>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</si>
  <si>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</si>
  <si>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</si>
  <si>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</si>
  <si>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</si>
  <si>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</si>
  <si>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</si>
  <si>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</si>
  <si>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</si>
  <si>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</si>
  <si>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</si>
  <si>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</si>
  <si>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</si>
  <si>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</si>
  <si>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</si>
  <si>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</si>
  <si>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</si>
  <si>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</si>
  <si>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</si>
  <si>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</si>
  <si>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</si>
  <si>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</si>
  <si>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</si>
  <si>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</si>
  <si>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</si>
  <si>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</si>
  <si>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</si>
  <si>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</si>
  <si>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</si>
  <si>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</si>
  <si>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</si>
  <si>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</si>
  <si>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</si>
  <si>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</si>
  <si>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</si>
  <si>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</si>
  <si>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</si>
  <si>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</si>
  <si>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</si>
  <si>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</si>
  <si>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</si>
  <si>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</si>
  <si>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</si>
  <si>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</si>
  <si>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</si>
  <si>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</si>
  <si>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</si>
  <si>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</si>
  <si>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</si>
  <si>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</si>
  <si>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</si>
  <si>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</si>
  <si>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</si>
  <si>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</si>
  <si>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</si>
  <si>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</si>
  <si>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</si>
  <si>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</si>
  <si>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</si>
  <si>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</si>
  <si>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</si>
  <si>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</si>
  <si>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</si>
  <si>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</si>
  <si>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</si>
  <si>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</si>
  <si>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</si>
  <si>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</si>
  <si>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</si>
  <si>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</si>
  <si>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</si>
  <si>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</si>
  <si>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</si>
  <si>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</si>
  <si>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</si>
  <si>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</si>
  <si>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</si>
  <si>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</si>
  <si>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</si>
  <si>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</si>
  <si>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</si>
  <si>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</si>
  <si>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</si>
  <si>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</si>
  <si>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</si>
  <si>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</si>
  <si>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</si>
  <si>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</si>
  <si>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</si>
  <si>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</si>
  <si>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</si>
  <si>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</si>
  <si>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</si>
  <si>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</si>
  <si>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</si>
  <si>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</si>
  <si>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</si>
  <si>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</si>
  <si>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</si>
  <si>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</si>
  <si>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</si>
  <si>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</si>
  <si>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</si>
  <si>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</si>
  <si>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</si>
  <si>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</si>
  <si>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</si>
  <si>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</si>
  <si>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</si>
  <si>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</si>
  <si>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</si>
  <si>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</si>
  <si>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</si>
  <si>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</si>
  <si>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</si>
  <si>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</si>
  <si>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</si>
  <si>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</si>
  <si>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</si>
  <si>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</si>
  <si>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</si>
  <si>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</si>
  <si>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</si>
  <si>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</si>
  <si>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</si>
  <si>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</si>
  <si>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</si>
  <si>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</si>
  <si>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</si>
  <si>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</si>
  <si>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</si>
  <si>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</si>
  <si>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</si>
  <si>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</si>
  <si>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</si>
  <si>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</si>
  <si>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</si>
  <si>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</si>
  <si>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</si>
  <si>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</si>
  <si>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</si>
  <si>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</si>
  <si>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</si>
  <si>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</si>
  <si>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</si>
  <si>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</si>
  <si>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</si>
  <si>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</si>
  <si>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</si>
  <si>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</si>
  <si>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</si>
  <si>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</si>
  <si>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</si>
  <si>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</si>
  <si>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</si>
  <si>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</si>
  <si>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</si>
  <si>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</si>
  <si>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</si>
  <si>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</si>
  <si>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</si>
  <si>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</si>
  <si>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</si>
  <si>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</si>
  <si>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</si>
  <si>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</si>
  <si>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</si>
  <si>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</si>
  <si>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</si>
  <si>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</si>
  <si>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</si>
  <si>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</si>
  <si>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</si>
  <si>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</si>
  <si>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</si>
  <si>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</si>
  <si>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</si>
  <si>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</si>
  <si>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</si>
  <si>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</si>
  <si>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</si>
  <si>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</si>
  <si>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</si>
  <si>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</si>
  <si>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</si>
  <si>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</si>
  <si>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</si>
  <si>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</si>
  <si>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</si>
  <si>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</si>
  <si>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</si>
  <si>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</si>
  <si>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</si>
  <si>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</si>
  <si>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</si>
  <si>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</si>
  <si>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</si>
  <si>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</si>
  <si>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</si>
  <si>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</si>
  <si>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</si>
  <si>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</si>
  <si>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</si>
  <si>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</si>
  <si>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</si>
  <si>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</si>
  <si>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</si>
  <si>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</si>
  <si>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</si>
  <si>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</si>
  <si>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</si>
  <si>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</si>
  <si>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</si>
  <si>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</si>
  <si>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</si>
  <si>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</si>
  <si>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</si>
  <si>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</si>
  <si>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</si>
  <si>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</si>
  <si>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</si>
  <si>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</si>
  <si>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</si>
  <si>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</si>
  <si>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</si>
  <si>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</si>
  <si>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</si>
  <si>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</si>
  <si>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</si>
  <si>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</si>
  <si>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</si>
  <si>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</si>
  <si>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</si>
  <si>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</si>
  <si>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</si>
  <si>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</si>
  <si>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</si>
  <si>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</si>
  <si>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</si>
  <si>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</si>
  <si>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</si>
  <si>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</si>
  <si>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</si>
  <si>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</si>
  <si>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</si>
  <si>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</si>
  <si>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</si>
  <si>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</si>
  <si>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</si>
  <si>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</si>
  <si>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</si>
  <si>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</si>
  <si>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</si>
  <si>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</si>
  <si>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</si>
  <si>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</si>
  <si>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</si>
  <si>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</si>
  <si>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</si>
  <si>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</si>
  <si>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</si>
  <si>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</si>
  <si>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</si>
  <si>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</si>
  <si>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</si>
  <si>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</si>
  <si>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</si>
  <si>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</si>
  <si>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</si>
  <si>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</si>
  <si>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</si>
  <si>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</si>
  <si>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</si>
  <si>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</si>
  <si>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</si>
  <si>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</si>
  <si>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</si>
  <si>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</si>
  <si>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</si>
  <si>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</si>
  <si>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</si>
  <si>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</si>
  <si>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</si>
  <si>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</si>
  <si>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</si>
  <si>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</si>
  <si>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</si>
  <si>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</si>
  <si>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</si>
  <si>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</si>
  <si>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</si>
  <si>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</si>
  <si>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</si>
  <si>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</si>
  <si>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</si>
  <si>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</si>
  <si>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</si>
  <si>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</si>
  <si>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</si>
  <si>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</si>
  <si>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</si>
  <si>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</si>
  <si>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</si>
  <si>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</si>
  <si>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</si>
  <si>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</si>
  <si>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</si>
  <si>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</si>
  <si>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</si>
  <si>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</si>
  <si>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</si>
  <si>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</si>
  <si>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</si>
  <si>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</si>
  <si>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</si>
  <si>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</si>
  <si>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</si>
  <si>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</si>
  <si>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</si>
  <si>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</si>
  <si>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</si>
  <si>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</si>
  <si>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</si>
  <si>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</si>
  <si>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</si>
  <si>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</si>
  <si>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</si>
  <si>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</si>
  <si>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</si>
  <si>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</si>
  <si>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</si>
  <si>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</si>
  <si>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</si>
  <si>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</si>
  <si>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</si>
  <si>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</si>
  <si>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</si>
  <si>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</si>
  <si>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</si>
  <si>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</si>
  <si>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</si>
  <si>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</si>
  <si>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</si>
  <si>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</si>
  <si>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</si>
  <si>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</si>
  <si>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</si>
  <si>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</si>
  <si>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</si>
  <si>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</si>
  <si>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</si>
  <si>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</si>
  <si>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</si>
  <si>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</si>
  <si>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</si>
  <si>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</si>
  <si>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</si>
  <si>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</si>
  <si>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</si>
  <si>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</si>
  <si>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</si>
  <si>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</si>
  <si>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</si>
  <si>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</si>
  <si>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</si>
  <si>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</si>
  <si>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</si>
  <si>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</si>
  <si>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</si>
  <si>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</si>
  <si>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</si>
  <si>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</si>
  <si>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</si>
  <si>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</si>
  <si>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</si>
  <si>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</si>
  <si>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</si>
  <si>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</si>
  <si>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</si>
  <si>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</si>
  <si>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</si>
  <si>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</si>
  <si>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</si>
  <si>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</si>
  <si>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</si>
  <si>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</si>
  <si>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</si>
  <si>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</si>
  <si>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</si>
  <si>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</si>
  <si>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</si>
  <si>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</si>
  <si>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</si>
  <si>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</si>
  <si>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</si>
  <si>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</si>
  <si>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</si>
  <si>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</si>
  <si>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</si>
  <si>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</si>
  <si>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</si>
  <si>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</si>
  <si>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</si>
  <si>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</si>
  <si>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</si>
  <si>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</si>
  <si>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</si>
  <si>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</si>
  <si>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</si>
  <si>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</si>
  <si>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</si>
  <si>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</si>
  <si>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</si>
  <si>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</si>
  <si>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</si>
  <si>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</si>
  <si>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</si>
  <si>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</si>
  <si>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</si>
  <si>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</si>
  <si>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</si>
  <si>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</si>
  <si>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</si>
  <si>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</si>
  <si>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</si>
  <si>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</si>
  <si>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</si>
  <si>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</si>
  <si>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</si>
  <si>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</si>
  <si>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</si>
  <si>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</si>
  <si>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</si>
  <si>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</si>
  <si>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</si>
  <si>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</si>
  <si>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</si>
  <si>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</si>
  <si>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</si>
  <si>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</si>
  <si>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</si>
  <si>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</si>
  <si>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</si>
  <si>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</si>
  <si>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</si>
  <si>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</si>
  <si>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</si>
  <si>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</si>
  <si>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</si>
  <si>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</si>
  <si>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</si>
  <si>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</si>
  <si>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</si>
  <si>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</si>
  <si>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</si>
  <si>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</si>
  <si>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</si>
  <si>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</si>
  <si>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</si>
  <si>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</si>
  <si>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</si>
  <si>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</si>
  <si>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</si>
  <si>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</si>
  <si>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</si>
  <si>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</si>
  <si>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</si>
  <si>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</si>
  <si>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</si>
  <si>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</si>
  <si>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</si>
  <si>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</si>
  <si>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</si>
  <si>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</si>
  <si>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</si>
  <si>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</si>
  <si>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</si>
  <si>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</si>
  <si>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</si>
  <si>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</si>
  <si>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</si>
  <si>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</si>
  <si>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</si>
  <si>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</si>
  <si>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</si>
  <si>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</si>
  <si>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</si>
  <si>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</si>
  <si>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</si>
  <si>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</si>
  <si>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</si>
  <si>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</si>
  <si>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</si>
  <si>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</si>
  <si>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</si>
  <si>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</si>
  <si>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</si>
  <si>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</si>
  <si>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</si>
  <si>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</si>
  <si>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</si>
  <si>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</si>
  <si>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</si>
  <si>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</si>
  <si>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</si>
  <si>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</si>
  <si>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</si>
  <si>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</si>
  <si>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</si>
  <si>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</si>
  <si>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</si>
  <si>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</si>
  <si>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</si>
  <si>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</si>
  <si>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</si>
  <si>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</si>
  <si>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</si>
  <si>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</si>
  <si>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</si>
  <si>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</si>
  <si>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</si>
  <si>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</si>
  <si>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</si>
  <si>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</si>
  <si>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</si>
  <si>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</si>
  <si>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</si>
  <si>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</si>
  <si>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</si>
  <si>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</si>
  <si>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</si>
  <si>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</si>
  <si>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</si>
  <si>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</si>
  <si>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</si>
  <si>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</si>
  <si>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</si>
  <si>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</si>
  <si>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</si>
  <si>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</si>
  <si>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</si>
  <si>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</si>
  <si>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</si>
  <si>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</si>
  <si>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</si>
  <si>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</si>
  <si>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</si>
  <si>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</si>
  <si>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</si>
  <si>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</si>
  <si>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</si>
  <si>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</si>
  <si>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</si>
  <si>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</si>
  <si>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</si>
  <si>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</si>
  <si>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</si>
  <si>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</si>
  <si>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</si>
  <si>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</si>
  <si>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</si>
  <si>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</si>
  <si>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</si>
  <si>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</si>
  <si>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</si>
  <si>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</si>
  <si>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</si>
  <si>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</si>
  <si>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</si>
  <si>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</si>
  <si>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</si>
  <si>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</si>
  <si>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</si>
  <si>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</si>
  <si>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</si>
  <si>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</si>
  <si>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</si>
  <si>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</si>
  <si>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</si>
  <si>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</si>
  <si>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</si>
  <si>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</si>
  <si>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</si>
  <si>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</si>
  <si>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</si>
  <si>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</si>
  <si>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</si>
  <si>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</si>
  <si>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</si>
  <si>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</si>
  <si>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</si>
  <si>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</si>
  <si>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</si>
  <si>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</si>
  <si>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</si>
  <si>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</si>
  <si>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</si>
  <si>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</si>
  <si>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</si>
  <si>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</si>
  <si>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</si>
  <si>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</si>
  <si>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</si>
  <si>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</si>
  <si>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</si>
  <si>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</si>
  <si>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</si>
  <si>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</si>
  <si>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</si>
  <si>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</si>
  <si>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</si>
  <si>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</si>
  <si>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</si>
  <si>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</si>
  <si>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</si>
  <si>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</si>
  <si>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</si>
  <si>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</si>
  <si>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</si>
  <si>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</si>
  <si>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</si>
  <si>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</si>
  <si>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</si>
  <si>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</si>
  <si>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</si>
  <si>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</si>
  <si>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</si>
  <si>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</si>
  <si>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</si>
  <si>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</si>
  <si>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</si>
  <si>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</si>
  <si>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</si>
  <si>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</si>
  <si>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</si>
  <si>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</si>
  <si>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</si>
  <si>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</si>
  <si>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</si>
  <si>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</si>
  <si>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</si>
  <si>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</si>
  <si>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</si>
  <si>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</si>
  <si>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</si>
  <si>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</si>
  <si>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</si>
  <si>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</si>
  <si>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</si>
  <si>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</si>
  <si>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</si>
  <si>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</si>
  <si>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</si>
  <si>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</si>
  <si>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</si>
  <si>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</si>
  <si>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</si>
  <si>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</si>
  <si>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</si>
  <si>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</si>
  <si>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</si>
  <si>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</si>
  <si>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</si>
  <si>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</si>
  <si>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</si>
  <si>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</si>
  <si>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</si>
  <si>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</si>
  <si>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</si>
  <si>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</si>
  <si>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</si>
  <si>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</si>
  <si>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</si>
  <si>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</si>
  <si>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</si>
  <si>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</si>
  <si>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</si>
  <si>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</si>
  <si>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</si>
  <si>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</si>
  <si>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</si>
  <si>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</si>
  <si>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</si>
  <si>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</si>
  <si>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</si>
  <si>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</si>
  <si>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</si>
  <si>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</si>
  <si>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</si>
  <si>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</si>
  <si>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</si>
  <si>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</si>
  <si>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</si>
  <si>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</si>
  <si>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</si>
  <si>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</si>
  <si>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</si>
  <si>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</si>
  <si>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</si>
  <si>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</si>
  <si>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</si>
  <si>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</si>
  <si>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</si>
  <si>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</si>
  <si>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</si>
  <si>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</si>
  <si>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</si>
  <si>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</si>
  <si>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</si>
  <si>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</si>
  <si>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</si>
  <si>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</si>
  <si>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</si>
  <si>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</si>
  <si>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</si>
  <si>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</si>
  <si>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</si>
  <si>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</si>
  <si>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</si>
  <si>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</si>
  <si>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</si>
  <si>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</si>
  <si>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</si>
  <si>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</si>
  <si>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</si>
  <si>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</si>
  <si>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</si>
  <si>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</si>
  <si>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</si>
  <si>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</si>
  <si>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</si>
  <si>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</si>
  <si>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</si>
  <si>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</si>
  <si>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</si>
  <si>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</si>
  <si>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</si>
  <si>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</si>
  <si>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</si>
  <si>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</si>
  <si>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</si>
  <si>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</si>
  <si>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</si>
  <si>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</si>
  <si>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</si>
  <si>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</si>
  <si>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</si>
  <si>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</si>
  <si>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</si>
  <si>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</si>
  <si>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</si>
  <si>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</si>
  <si>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</si>
  <si>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</si>
  <si>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</si>
  <si>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</si>
  <si>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</si>
  <si>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</si>
  <si>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</si>
  <si>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</si>
  <si>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</si>
  <si>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</si>
  <si>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</si>
  <si>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</si>
  <si>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</si>
  <si>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</si>
  <si>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</si>
  <si>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</si>
  <si>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</si>
  <si>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</si>
  <si>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</si>
  <si>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</si>
  <si>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</si>
  <si>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</si>
  <si>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</si>
  <si>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</si>
  <si>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</si>
  <si>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</si>
  <si>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</si>
  <si>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</si>
  <si>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</si>
  <si>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</si>
  <si>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</si>
  <si>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</si>
  <si>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</si>
  <si>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</si>
  <si>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</si>
  <si>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</si>
  <si>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</si>
  <si>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</si>
  <si>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</si>
  <si>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</si>
  <si>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</si>
  <si>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</si>
  <si>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</si>
  <si>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</si>
  <si>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</si>
  <si>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</si>
  <si>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</si>
  <si>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</si>
  <si>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</si>
  <si>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</si>
  <si>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</si>
  <si>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</si>
  <si>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</si>
  <si>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</si>
  <si>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</si>
  <si>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</si>
  <si>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</si>
  <si>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</si>
  <si>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</si>
  <si>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</si>
  <si>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</si>
  <si>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</si>
  <si>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</si>
  <si>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</si>
  <si>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</si>
  <si>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</si>
  <si>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</si>
  <si>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</si>
  <si>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</si>
  <si>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</si>
  <si>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</si>
  <si>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</si>
  <si>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</si>
  <si>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</si>
  <si>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</si>
  <si>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</si>
  <si>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</si>
  <si>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</si>
  <si>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</si>
  <si>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</si>
  <si>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</si>
  <si>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</si>
  <si>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</si>
  <si>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</si>
  <si>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</si>
  <si>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</si>
  <si>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</si>
  <si>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</si>
  <si>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</si>
  <si>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</si>
  <si>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</si>
  <si>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</si>
  <si>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</si>
  <si>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</si>
  <si>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</si>
  <si>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</si>
  <si>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</si>
  <si>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</si>
  <si>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</si>
  <si>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</si>
  <si>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</si>
  <si>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</si>
  <si>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</si>
  <si>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</si>
  <si>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</si>
  <si>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</si>
  <si>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</si>
  <si>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</si>
  <si>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</si>
  <si>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</si>
  <si>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</si>
  <si>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</si>
  <si>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</si>
  <si>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</si>
  <si>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</si>
  <si>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</si>
  <si>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</si>
  <si>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</si>
  <si>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</si>
  <si>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</si>
  <si>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</si>
  <si>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</si>
  <si>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</si>
  <si>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</si>
  <si>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</si>
  <si>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</si>
  <si>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</si>
  <si>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</si>
  <si>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</si>
  <si>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</si>
  <si>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</si>
  <si>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</si>
  <si>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</si>
  <si>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</si>
  <si>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</si>
  <si>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</si>
  <si>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</si>
  <si>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</si>
  <si>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</si>
  <si>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</si>
  <si>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</si>
  <si>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</si>
  <si>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</si>
  <si>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</si>
  <si>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</si>
  <si>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</si>
  <si>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</si>
  <si>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</si>
  <si>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</si>
  <si>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</si>
  <si>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</si>
  <si>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</si>
  <si>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</si>
  <si>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</si>
  <si>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</si>
  <si>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</si>
  <si>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</si>
  <si>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</si>
  <si>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</si>
  <si>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</si>
  <si>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</si>
  <si>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</si>
  <si>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</si>
  <si>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</si>
  <si>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</si>
  <si>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</si>
  <si>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</si>
  <si>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</si>
  <si>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</si>
  <si>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</si>
  <si>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</si>
  <si>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</si>
  <si>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</si>
  <si>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</si>
  <si>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</si>
  <si>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</si>
  <si>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</si>
  <si>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</si>
  <si>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</si>
  <si>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</si>
  <si>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</si>
  <si>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</si>
  <si>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</si>
  <si>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</si>
  <si>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</si>
  <si>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</si>
  <si>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</si>
  <si>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</si>
  <si>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</si>
  <si>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</si>
  <si>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</si>
  <si>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</si>
  <si>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</si>
  <si>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</si>
  <si>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</si>
  <si>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</si>
  <si>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</si>
  <si>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</si>
  <si>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</si>
  <si>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</si>
  <si>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</si>
  <si>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</si>
  <si>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</si>
  <si>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</si>
  <si>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</si>
  <si>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</si>
  <si>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</si>
  <si>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</si>
  <si>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</si>
  <si>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</si>
  <si>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</si>
  <si>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</si>
  <si>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</si>
  <si>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</si>
  <si>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</si>
  <si>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</si>
  <si>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</si>
  <si>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</si>
  <si>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</si>
  <si>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</si>
  <si>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</si>
  <si>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</si>
  <si>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</si>
  <si>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</si>
  <si>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</si>
  <si>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</si>
  <si>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</si>
  <si>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</si>
  <si>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</si>
  <si>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</si>
  <si>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</si>
  <si>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</si>
  <si>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</si>
  <si>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</si>
  <si>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</si>
  <si>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</si>
  <si>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</si>
  <si>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</si>
  <si>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</si>
  <si>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</si>
  <si>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</si>
  <si>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</si>
  <si>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</si>
  <si>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</si>
  <si>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</si>
  <si>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</si>
  <si>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</si>
  <si>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</si>
  <si>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</si>
  <si>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</si>
  <si>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</si>
  <si>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</si>
  <si>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</si>
  <si>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</si>
  <si>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</si>
  <si>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</si>
  <si>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</si>
  <si>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</si>
  <si>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</si>
  <si>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</si>
  <si>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</si>
  <si>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</si>
  <si>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</si>
  <si>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</si>
  <si>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</si>
  <si>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</si>
  <si>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</si>
  <si>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</si>
  <si>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</si>
  <si>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</si>
  <si>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</si>
  <si>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</si>
  <si>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</si>
  <si>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</si>
  <si>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</si>
  <si>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</si>
  <si>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</si>
  <si>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</si>
  <si>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</si>
  <si>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</si>
  <si>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</si>
  <si>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</si>
  <si>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</si>
  <si>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</si>
  <si>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</si>
  <si>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</si>
  <si>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</si>
  <si>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</si>
  <si>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</si>
  <si>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</si>
  <si>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</si>
  <si>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</si>
  <si>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</si>
  <si>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</si>
  <si>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</si>
  <si>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</si>
  <si>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</si>
  <si>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</si>
  <si>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</si>
  <si>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</si>
  <si>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</si>
  <si>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</si>
  <si>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</si>
  <si>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</si>
  <si>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</si>
  <si>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</si>
  <si>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</si>
  <si>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</si>
  <si>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</si>
  <si>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</si>
  <si>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</si>
  <si>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</si>
  <si>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</si>
  <si>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</si>
  <si>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</si>
  <si>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</si>
  <si>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</si>
  <si>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</si>
  <si>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</si>
  <si>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</si>
  <si>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</si>
  <si>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</si>
  <si>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</si>
  <si>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</si>
  <si>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</si>
  <si>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</si>
  <si>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</si>
  <si>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</si>
  <si>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</si>
  <si>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</si>
  <si>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</si>
  <si>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</si>
  <si>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</si>
  <si>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</si>
  <si>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</si>
  <si>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</si>
  <si>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</si>
  <si>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</si>
  <si>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</si>
  <si>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</si>
  <si>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</si>
  <si>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</si>
  <si>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</si>
  <si>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</si>
  <si>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</si>
  <si>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</si>
  <si>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</si>
  <si>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</si>
  <si>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</si>
  <si>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</si>
  <si>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</si>
  <si>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</si>
  <si>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</si>
  <si>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</si>
  <si>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</si>
  <si>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</si>
  <si>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</si>
  <si>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</si>
  <si>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</si>
  <si>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</si>
  <si>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</si>
  <si>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</si>
  <si>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</si>
  <si>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</si>
  <si>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</si>
  <si>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</si>
  <si>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</si>
  <si>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</si>
  <si>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</si>
  <si>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</si>
  <si>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</si>
  <si>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</si>
  <si>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</si>
  <si>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</si>
  <si>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</si>
  <si>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</si>
  <si>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</si>
  <si>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</si>
  <si>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</si>
  <si>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</si>
  <si>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</si>
  <si>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</si>
  <si>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</si>
  <si>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</si>
  <si>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</si>
  <si>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</si>
  <si>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</si>
  <si>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</si>
  <si>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</si>
  <si>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</si>
  <si>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</si>
  <si>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</si>
  <si>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</si>
  <si>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</si>
  <si>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</si>
  <si>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</si>
  <si>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</si>
  <si>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</si>
  <si>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</si>
  <si>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</si>
  <si>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</si>
  <si>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</si>
  <si>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</si>
  <si>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</si>
  <si>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</si>
  <si>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</si>
  <si>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</si>
  <si>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</si>
  <si>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</si>
  <si>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</si>
  <si>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</si>
  <si>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</si>
  <si>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</si>
  <si>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</si>
  <si>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</si>
  <si>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</si>
  <si>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</si>
  <si>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</si>
  <si>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</si>
  <si>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</si>
  <si>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</si>
  <si>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</si>
  <si>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</si>
  <si>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</si>
  <si>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</si>
  <si>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</si>
  <si>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</si>
  <si>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</si>
  <si>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</si>
  <si>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</si>
  <si>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</si>
  <si>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</si>
  <si>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</si>
  <si>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</si>
  <si>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</si>
  <si>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</si>
  <si>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</si>
  <si>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</si>
  <si>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</si>
  <si>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</si>
  <si>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</si>
  <si>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</si>
  <si>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</si>
  <si>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</si>
  <si>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</si>
  <si>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</si>
  <si>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</si>
  <si>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</si>
  <si>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</si>
  <si>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</si>
  <si>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</si>
  <si>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</si>
  <si>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</si>
  <si>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</si>
  <si>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</si>
  <si>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</si>
  <si>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</si>
  <si>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</si>
  <si>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</si>
  <si>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</si>
  <si>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</si>
  <si>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</si>
  <si>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</si>
  <si>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</si>
  <si>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</si>
  <si>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</si>
  <si>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</si>
  <si>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</si>
  <si>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</si>
  <si>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</si>
  <si>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</si>
  <si>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</si>
  <si>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</si>
  <si>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</si>
  <si>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</si>
  <si>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</si>
  <si>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</si>
  <si>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</si>
  <si>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</si>
  <si>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</si>
  <si>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</si>
  <si>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</si>
  <si>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</si>
  <si>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</si>
  <si>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</si>
  <si>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</si>
  <si>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</si>
  <si>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</si>
  <si>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</si>
  <si>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</si>
  <si>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</si>
  <si>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</si>
  <si>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</si>
  <si>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</si>
  <si>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</si>
  <si>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</si>
  <si>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</si>
  <si>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</si>
  <si>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</si>
  <si>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</si>
  <si>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</si>
  <si>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</si>
  <si>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</si>
  <si>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</si>
  <si>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</si>
  <si>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</si>
  <si>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</si>
  <si>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</si>
  <si>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</si>
  <si>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</si>
  <si>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</si>
  <si>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</si>
  <si>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</si>
  <si>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</si>
  <si>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</si>
  <si>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</si>
  <si>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</si>
  <si>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</si>
  <si>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</si>
  <si>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</si>
  <si>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</si>
  <si>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</si>
  <si>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</si>
  <si>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</si>
  <si>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</si>
  <si>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</si>
  <si>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</si>
  <si>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</si>
  <si>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</si>
  <si>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</si>
  <si>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</si>
  <si>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</si>
  <si>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</si>
  <si>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</si>
  <si>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</si>
  <si>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</si>
  <si>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</si>
  <si>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</si>
  <si>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</si>
  <si>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</si>
  <si>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</si>
  <si>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</si>
  <si>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</si>
  <si>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</si>
  <si>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</si>
  <si>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</si>
  <si>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</si>
  <si>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</si>
  <si>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</si>
  <si>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</si>
  <si>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</si>
  <si>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</si>
  <si>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</si>
  <si>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</si>
  <si>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</si>
  <si>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</si>
  <si>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</si>
  <si>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</si>
  <si>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</si>
  <si>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</si>
  <si>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</si>
  <si>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</si>
  <si>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</si>
  <si>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</si>
  <si>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</si>
  <si>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</si>
  <si>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</si>
  <si>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</si>
  <si>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</si>
  <si>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</si>
  <si>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</si>
  <si>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</si>
  <si>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</si>
  <si>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</si>
  <si>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</si>
  <si>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</si>
  <si>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</si>
  <si>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</si>
  <si>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</si>
  <si>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</si>
  <si>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</si>
  <si>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</si>
  <si>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</si>
  <si>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</si>
  <si>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</si>
  <si>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</si>
  <si>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</si>
  <si>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</si>
  <si>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</si>
  <si>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</si>
  <si>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</si>
  <si>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</si>
  <si>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</si>
  <si>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</si>
  <si>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</si>
  <si>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</si>
  <si>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</si>
  <si>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</si>
  <si>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</si>
  <si>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</si>
  <si>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</si>
  <si>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</si>
  <si>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</si>
  <si>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</si>
  <si>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</si>
  <si>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</si>
  <si>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</si>
  <si>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</si>
  <si>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</si>
  <si>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</si>
  <si>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</si>
  <si>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</si>
  <si>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</si>
  <si>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</si>
  <si>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</si>
  <si>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</si>
  <si>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</si>
  <si>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</si>
  <si>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</si>
  <si>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</si>
  <si>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</si>
  <si>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</si>
  <si>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</si>
  <si>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</si>
  <si>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</si>
  <si>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</si>
  <si>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</si>
  <si>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</si>
  <si>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</si>
  <si>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</si>
  <si>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</si>
  <si>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</si>
  <si>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</si>
  <si>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</si>
  <si>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</si>
  <si>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</si>
  <si>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</si>
  <si>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</si>
  <si>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</si>
  <si>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</si>
  <si>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</si>
  <si>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</si>
  <si>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</si>
  <si>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</si>
  <si>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</si>
  <si>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</si>
  <si>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</si>
  <si>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</si>
  <si>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</si>
  <si>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</si>
  <si>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</si>
  <si>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</si>
  <si>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</si>
  <si>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</si>
  <si>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</si>
  <si>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</si>
  <si>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</si>
  <si>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</si>
  <si>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</si>
  <si>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</si>
  <si>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</si>
  <si>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</si>
  <si>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</si>
  <si>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</si>
  <si>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</si>
  <si>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</si>
  <si>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</si>
  <si>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</si>
  <si>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</si>
  <si>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</si>
  <si>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</si>
  <si>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</si>
  <si>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</si>
  <si>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</si>
  <si>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</si>
  <si>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</si>
  <si>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</si>
  <si>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</si>
  <si>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</si>
  <si>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</si>
  <si>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</si>
  <si>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</si>
  <si>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</si>
  <si>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</si>
  <si>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</si>
  <si>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</si>
  <si>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</si>
  <si>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</si>
  <si>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</si>
  <si>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</si>
  <si>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</si>
  <si>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</si>
  <si>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</si>
  <si>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</si>
  <si>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</si>
  <si>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</si>
  <si>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</si>
  <si>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</si>
  <si>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</si>
  <si>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</si>
  <si>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</si>
  <si>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</si>
  <si>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</si>
  <si>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</si>
  <si>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</si>
  <si>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</si>
  <si>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</si>
  <si>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</si>
  <si>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</si>
  <si>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</si>
  <si>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</si>
  <si>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</si>
  <si>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</si>
  <si>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</si>
  <si>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</si>
  <si>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</si>
  <si>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</si>
  <si>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</si>
  <si>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</si>
  <si>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</si>
  <si>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</si>
  <si>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</si>
  <si>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</si>
  <si>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</si>
  <si>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</si>
  <si>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</si>
  <si>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</si>
  <si>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</si>
  <si>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</si>
  <si>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</si>
  <si>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</si>
  <si>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</si>
  <si>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</si>
  <si>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</si>
  <si>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</si>
  <si>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</si>
  <si>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</si>
  <si>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</si>
  <si>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</si>
  <si>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</si>
  <si>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</si>
  <si>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</si>
  <si>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</si>
  <si>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</si>
  <si>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</si>
  <si>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</si>
  <si>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</si>
  <si>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</si>
  <si>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</si>
  <si>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</si>
  <si>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</si>
  <si>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</si>
  <si>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</si>
  <si>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</si>
  <si>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</si>
  <si>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</si>
  <si>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</si>
  <si>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</si>
  <si>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</si>
  <si>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</si>
  <si>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</si>
  <si>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</si>
  <si>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</si>
  <si>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</si>
  <si>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</si>
  <si>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</si>
  <si>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</si>
  <si>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</si>
  <si>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</si>
  <si>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</si>
  <si>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</si>
  <si>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</si>
  <si>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</si>
  <si>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</si>
  <si>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</si>
  <si>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</si>
  <si>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</si>
  <si>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</si>
  <si>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</si>
  <si>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</si>
  <si>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</si>
  <si>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</si>
  <si>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</si>
  <si>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</si>
  <si>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</si>
  <si>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</si>
  <si>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</si>
  <si>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</si>
  <si>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</si>
  <si>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</si>
  <si>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</si>
  <si>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</si>
  <si>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</si>
  <si>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</si>
  <si>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</si>
  <si>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</si>
  <si>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</si>
  <si>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</si>
  <si>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</si>
  <si>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</si>
  <si>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</si>
  <si>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</si>
  <si>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</si>
  <si>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</si>
  <si>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</si>
  <si>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</si>
  <si>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</si>
  <si>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</si>
  <si>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</si>
  <si>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</si>
  <si>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</si>
  <si>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</si>
  <si>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</si>
  <si>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</si>
  <si>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</si>
  <si>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</si>
  <si>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</si>
  <si>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</si>
  <si>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</si>
  <si>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</si>
  <si>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</si>
  <si>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</si>
  <si>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</si>
  <si>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</si>
  <si>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</si>
  <si>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</si>
  <si>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</si>
  <si>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</si>
  <si>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</si>
  <si>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</si>
  <si>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</si>
  <si>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</si>
  <si>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</si>
  <si>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</si>
  <si>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</si>
  <si>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</si>
  <si>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</si>
  <si>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</si>
  <si>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</si>
  <si>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</si>
  <si>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</si>
  <si>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</si>
  <si>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</si>
  <si>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</si>
  <si>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</si>
  <si>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</si>
  <si>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</si>
  <si>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</si>
  <si>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</si>
  <si>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</si>
  <si>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</si>
  <si>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</si>
  <si>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</si>
  <si>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</si>
  <si>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</si>
  <si>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</si>
  <si>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</si>
  <si>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</si>
  <si>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</si>
  <si>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</si>
  <si>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</si>
  <si>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</si>
  <si>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</si>
  <si>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</si>
  <si>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</si>
  <si>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</si>
  <si>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</si>
  <si>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</si>
  <si>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</si>
  <si>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</si>
  <si>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</si>
  <si>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</si>
  <si>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</si>
  <si>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</si>
  <si>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</si>
  <si>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</si>
  <si>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</si>
  <si>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</si>
  <si>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</si>
  <si>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</si>
  <si>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</si>
  <si>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</si>
  <si>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</si>
  <si>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</si>
  <si>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</si>
  <si>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</si>
  <si>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</si>
  <si>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</si>
  <si>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</si>
  <si>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</si>
  <si>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</si>
  <si>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</si>
  <si>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</si>
  <si>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</si>
  <si>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</si>
  <si>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</si>
  <si>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</si>
  <si>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</si>
  <si>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</si>
  <si>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</si>
  <si>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</si>
  <si>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</si>
  <si>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</si>
  <si>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</si>
  <si>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</si>
  <si>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</si>
  <si>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</si>
  <si>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</si>
  <si>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</si>
  <si>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</si>
  <si>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</si>
  <si>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</si>
  <si>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</si>
  <si>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</si>
  <si>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</si>
  <si>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</si>
  <si>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</si>
  <si>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</si>
  <si>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</si>
  <si>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</si>
  <si>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</si>
  <si>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</si>
  <si>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</si>
  <si>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</si>
  <si>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</si>
  <si>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</si>
  <si>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</si>
  <si>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</si>
  <si>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</si>
  <si>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</si>
  <si>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</si>
  <si>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</si>
  <si>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</si>
  <si>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</si>
  <si>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</si>
  <si>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</si>
  <si>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</si>
  <si>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</si>
  <si>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</si>
  <si>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</si>
  <si>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</si>
  <si>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</si>
  <si>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</si>
  <si>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</si>
  <si>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</si>
  <si>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</si>
  <si>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</si>
  <si>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</si>
  <si>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</si>
  <si>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</si>
  <si>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</si>
  <si>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</si>
  <si>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</si>
  <si>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</si>
  <si>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</si>
  <si>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</si>
  <si>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</si>
  <si>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</si>
  <si>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</si>
  <si>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</si>
  <si>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</si>
  <si>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</si>
  <si>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</si>
  <si>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</si>
  <si>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</si>
  <si>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</si>
  <si>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</si>
  <si>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</si>
  <si>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</si>
  <si>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</si>
  <si>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</si>
  <si>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</si>
  <si>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</si>
  <si>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</si>
  <si>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</si>
  <si>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</si>
  <si>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</si>
  <si>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</si>
  <si>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</si>
  <si>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</si>
  <si>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</si>
  <si>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</si>
  <si>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</si>
  <si>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</si>
  <si>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</si>
  <si>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</si>
  <si>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</si>
  <si>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</si>
  <si>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</si>
  <si>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</si>
  <si>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</si>
  <si>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</si>
  <si>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</si>
  <si>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</si>
  <si>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</si>
  <si>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</si>
  <si>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</si>
  <si>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</si>
  <si>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</si>
  <si>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</si>
  <si>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</si>
  <si>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</si>
  <si>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</si>
  <si>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</si>
  <si>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</si>
  <si>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</si>
  <si>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</si>
  <si>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</si>
  <si>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</si>
  <si>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</si>
  <si>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</si>
  <si>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</si>
  <si>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</si>
  <si>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</si>
  <si>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</si>
  <si>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</si>
  <si>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</si>
  <si>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</si>
  <si>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</si>
  <si>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</si>
  <si>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</si>
  <si>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</si>
  <si>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</si>
  <si>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</si>
  <si>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</si>
  <si>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</si>
  <si>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</si>
  <si>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</si>
  <si>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</si>
  <si>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</si>
  <si>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</si>
  <si>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</si>
  <si>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</si>
  <si>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</si>
  <si>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</si>
  <si>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</si>
  <si>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</si>
  <si>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</si>
  <si>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</si>
  <si>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</si>
  <si>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</si>
  <si>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</si>
  <si>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</si>
  <si>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</si>
  <si>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</si>
  <si>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</si>
  <si>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</si>
  <si>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</si>
  <si>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</si>
  <si>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</si>
  <si>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</si>
  <si>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</si>
  <si>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</si>
  <si>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</si>
  <si>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</si>
  <si>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</si>
  <si>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</si>
  <si>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</si>
  <si>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</si>
  <si>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</si>
  <si>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</si>
  <si>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</si>
  <si>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</si>
  <si>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</si>
  <si>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</si>
  <si>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</si>
  <si>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</si>
  <si>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</si>
  <si>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</si>
  <si>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</si>
  <si>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</si>
  <si>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</si>
  <si>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</si>
  <si>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</si>
  <si>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</si>
  <si>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</si>
  <si>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</si>
  <si>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</si>
  <si>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</si>
  <si>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</si>
  <si>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</si>
  <si>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</si>
  <si>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</si>
  <si>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</si>
  <si>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</si>
  <si>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</si>
  <si>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</si>
  <si>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</si>
  <si>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</si>
  <si>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</si>
  <si>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</si>
  <si>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</si>
  <si>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</si>
  <si>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</si>
  <si>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</si>
  <si>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</si>
  <si>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</si>
  <si>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</si>
  <si>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</si>
  <si>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</si>
  <si>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</si>
  <si>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</si>
  <si>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</si>
  <si>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</si>
  <si>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</si>
  <si>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</si>
  <si>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</si>
  <si>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</si>
  <si>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</si>
  <si>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</si>
  <si>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</si>
  <si>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</si>
  <si>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</si>
  <si>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</si>
  <si>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</si>
  <si>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</si>
  <si>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</si>
  <si>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</si>
  <si>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</si>
  <si>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</si>
  <si>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</si>
  <si>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</si>
  <si>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</si>
  <si>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</si>
  <si>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</si>
  <si>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</si>
  <si>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</si>
  <si>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</si>
  <si>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</si>
  <si>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</si>
  <si>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</si>
  <si>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</si>
  <si>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</si>
  <si>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</si>
  <si>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</si>
  <si>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</si>
  <si>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</si>
  <si>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</si>
  <si>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</si>
  <si>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</si>
  <si>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</si>
  <si>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</si>
  <si>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</si>
  <si>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</si>
  <si>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</si>
  <si>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</si>
  <si>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</si>
  <si>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</si>
  <si>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</si>
  <si>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</si>
  <si>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</si>
  <si>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</si>
  <si>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</si>
  <si>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</si>
  <si>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</si>
  <si>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</si>
  <si>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</si>
  <si>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</si>
  <si>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</si>
  <si>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</si>
  <si>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</si>
  <si>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</si>
  <si>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</si>
  <si>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</si>
  <si>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</si>
  <si>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</si>
  <si>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</si>
  <si>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</si>
  <si>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</si>
  <si>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</si>
  <si>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</si>
  <si>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</si>
  <si>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</si>
  <si>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</si>
  <si>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</si>
  <si>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</si>
  <si>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</si>
  <si>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</si>
  <si>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</si>
  <si>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</si>
  <si>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</si>
  <si>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</si>
  <si>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</si>
  <si>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</si>
  <si>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</si>
  <si>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</si>
  <si>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</si>
  <si>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</si>
  <si>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</si>
  <si>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</si>
  <si>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</si>
  <si>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</si>
  <si>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</si>
  <si>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</si>
  <si>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</si>
  <si>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</si>
  <si>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</si>
  <si>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</si>
  <si>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</si>
  <si>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</si>
  <si>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</si>
  <si>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</si>
  <si>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</si>
  <si>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</si>
  <si>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</si>
  <si>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</si>
  <si>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</si>
  <si>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</si>
  <si>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</si>
  <si>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</si>
  <si>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</si>
  <si>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</si>
  <si>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</si>
  <si>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</si>
  <si>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</si>
  <si>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</si>
  <si>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</si>
  <si>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</si>
  <si>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</si>
  <si>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</si>
  <si>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</si>
  <si>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</si>
  <si>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</si>
  <si>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</si>
  <si>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</si>
  <si>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</si>
  <si>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</si>
  <si>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</si>
  <si>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</si>
  <si>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</si>
  <si>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</si>
  <si>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</si>
  <si>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</si>
  <si>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</si>
  <si>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</si>
  <si>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</si>
  <si>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</si>
  <si>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</si>
  <si>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</si>
  <si>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</si>
  <si>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</si>
  <si>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</si>
  <si>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</si>
  <si>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</si>
  <si>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</si>
  <si>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</si>
  <si>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</si>
  <si>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</si>
  <si>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</si>
  <si>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</si>
  <si>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</si>
  <si>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</si>
  <si>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</si>
  <si>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</si>
  <si>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</si>
  <si>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</si>
  <si>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</si>
  <si>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</si>
  <si>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</si>
  <si>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</si>
  <si>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</si>
  <si>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</si>
  <si>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</si>
  <si>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</si>
  <si>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</si>
  <si>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</si>
  <si>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</si>
  <si>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</si>
  <si>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</si>
  <si>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</si>
  <si>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</si>
  <si>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</si>
  <si>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</si>
  <si>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</si>
  <si>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</si>
  <si>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</si>
  <si>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</si>
  <si>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</si>
  <si>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</si>
  <si>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</si>
  <si>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</si>
  <si>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</si>
  <si>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</si>
  <si>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</si>
  <si>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</si>
  <si>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</si>
  <si>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</si>
  <si>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</si>
  <si>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</si>
  <si>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</si>
  <si>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</si>
  <si>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</si>
  <si>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</si>
  <si>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</si>
  <si>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</si>
  <si>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</si>
  <si>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</si>
  <si>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</si>
  <si>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</si>
  <si>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</si>
  <si>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</si>
  <si>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</si>
  <si>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</si>
  <si>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</si>
  <si>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</si>
  <si>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</si>
  <si>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</si>
  <si>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</si>
  <si>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</si>
  <si>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</si>
  <si>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</si>
  <si>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</si>
  <si>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</si>
  <si>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</si>
  <si>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</si>
  <si>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</si>
  <si>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</si>
  <si>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</si>
  <si>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</si>
  <si>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</si>
  <si>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</si>
  <si>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</si>
  <si>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</si>
  <si>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</si>
  <si>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</si>
  <si>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</si>
  <si>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</si>
  <si>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</si>
  <si>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</si>
  <si>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</si>
  <si>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</si>
  <si>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</si>
  <si>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</si>
  <si>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</si>
  <si>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</si>
  <si>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</si>
  <si>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</si>
  <si>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</si>
  <si>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</si>
  <si>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</si>
  <si>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</si>
  <si>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</si>
  <si>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</si>
  <si>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</si>
  <si>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</si>
  <si>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</si>
  <si>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</si>
  <si>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</si>
  <si>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</si>
  <si>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</si>
  <si>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</si>
  <si>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</si>
  <si>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</si>
  <si>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</si>
  <si>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</si>
  <si>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</si>
  <si>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</si>
  <si>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</si>
  <si>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</si>
  <si>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</si>
  <si>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</si>
  <si>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</si>
  <si>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</si>
  <si>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</si>
  <si>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</si>
  <si>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</si>
  <si>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</si>
  <si>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</si>
  <si>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</si>
  <si>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</si>
  <si>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</si>
  <si>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</si>
  <si>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</si>
  <si>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</si>
  <si>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</si>
  <si>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</si>
  <si>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</si>
  <si>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</si>
  <si>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</si>
  <si>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</si>
  <si>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</si>
  <si>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</si>
  <si>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</si>
  <si>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</si>
  <si>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</si>
  <si>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</si>
  <si>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</si>
  <si>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</si>
  <si>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</si>
  <si>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</si>
  <si>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</si>
  <si>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</si>
  <si>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</si>
  <si>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</si>
  <si>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</si>
  <si>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</si>
  <si>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</si>
  <si>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</si>
  <si>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</si>
  <si>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</si>
  <si>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</si>
  <si>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</si>
  <si>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</si>
  <si>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</si>
  <si>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</si>
  <si>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</si>
  <si>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</si>
  <si>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</si>
  <si>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</si>
  <si>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</si>
  <si>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</si>
  <si>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</si>
  <si>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</si>
  <si>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</si>
  <si>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</si>
  <si>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</si>
  <si>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</si>
  <si>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</si>
  <si>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</si>
  <si>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</si>
  <si>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</si>
  <si>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</si>
  <si>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</si>
  <si>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</si>
  <si>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</si>
  <si>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</si>
  <si>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</si>
  <si>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</si>
  <si>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</si>
  <si>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</si>
  <si>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</si>
  <si>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</si>
  <si>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</si>
  <si>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</si>
  <si>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</si>
  <si>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</si>
  <si>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</si>
  <si>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</si>
  <si>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</si>
  <si>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</si>
  <si>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</si>
  <si>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</si>
  <si>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</si>
  <si>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</si>
  <si>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</si>
  <si>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</si>
  <si>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</si>
  <si>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</si>
  <si>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</si>
  <si>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</si>
  <si>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</si>
  <si>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</si>
  <si>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</si>
  <si>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</si>
  <si>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</si>
  <si>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</si>
  <si>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</si>
  <si>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</si>
  <si>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</si>
  <si>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</si>
  <si>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</si>
  <si>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</si>
  <si>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</si>
  <si>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</si>
  <si>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</si>
  <si>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</si>
  <si>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</si>
  <si>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</si>
  <si>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</si>
  <si>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</si>
  <si>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</si>
  <si>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</si>
  <si>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</si>
  <si>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</si>
  <si>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</si>
  <si>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</si>
  <si>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</si>
  <si>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</si>
  <si>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</si>
  <si>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</si>
  <si>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</si>
  <si>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</si>
  <si>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</si>
  <si>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</si>
  <si>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</si>
  <si>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</si>
  <si>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</si>
  <si>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</si>
  <si>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</si>
  <si>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</si>
  <si>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</si>
  <si>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</si>
  <si>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</si>
  <si>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</si>
  <si>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</si>
  <si>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</si>
  <si>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</si>
  <si>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</si>
  <si>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</si>
  <si>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</si>
  <si>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</si>
  <si>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</si>
  <si>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</si>
  <si>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</si>
  <si>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</si>
  <si>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</si>
  <si>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</si>
  <si>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</si>
  <si>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</si>
  <si>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</si>
  <si>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</si>
  <si>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</si>
  <si>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</si>
  <si>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</si>
  <si>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</si>
  <si>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</si>
  <si>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</si>
  <si>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</si>
  <si>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</si>
  <si>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</si>
  <si>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</si>
  <si>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</si>
  <si>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</si>
  <si>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</si>
  <si>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</si>
  <si>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</si>
  <si>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</si>
  <si>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</si>
  <si>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</si>
  <si>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</si>
  <si>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</si>
  <si>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</si>
  <si>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</si>
  <si>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</si>
  <si>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</si>
  <si>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</si>
  <si>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</si>
  <si>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</si>
  <si>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</si>
  <si>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</si>
  <si>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</si>
  <si>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</si>
  <si>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</si>
  <si>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</si>
  <si>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</si>
  <si>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</si>
  <si>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</si>
  <si>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</si>
  <si>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</si>
  <si>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</si>
  <si>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</si>
  <si>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</si>
  <si>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</si>
  <si>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</si>
  <si>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</si>
  <si>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</si>
  <si>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</si>
  <si>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</si>
  <si>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</si>
  <si>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</si>
  <si>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</si>
  <si>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</si>
  <si>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</si>
  <si>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</si>
  <si>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</si>
  <si>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</si>
  <si>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</si>
  <si>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</si>
  <si>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</si>
  <si>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</si>
  <si>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</si>
  <si>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</si>
  <si>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</si>
  <si>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</si>
  <si>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</si>
  <si>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</si>
  <si>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</si>
  <si>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</si>
  <si>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</si>
  <si>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</si>
  <si>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</si>
  <si>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</si>
  <si>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</si>
  <si>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</si>
  <si>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</si>
  <si>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</si>
  <si>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</si>
  <si>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</si>
  <si>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</si>
  <si>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</si>
  <si>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</si>
  <si>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</si>
  <si>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</si>
  <si>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</si>
  <si>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</si>
  <si>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</si>
  <si>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</si>
  <si>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</si>
  <si>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</si>
  <si>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</si>
  <si>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</si>
  <si>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</si>
  <si>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</si>
  <si>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</si>
  <si>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</si>
  <si>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</si>
  <si>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</si>
  <si>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</si>
  <si>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</si>
  <si>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</si>
  <si>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</si>
  <si>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</si>
  <si>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</si>
  <si>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</si>
  <si>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</si>
  <si>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</si>
  <si>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</si>
  <si>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</si>
  <si>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</si>
  <si>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</si>
  <si>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</si>
  <si>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</si>
  <si>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</si>
  <si>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</si>
  <si>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</si>
  <si>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</si>
  <si>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</si>
  <si>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</si>
  <si>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</si>
  <si>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</si>
  <si>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</si>
  <si>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</si>
  <si>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</si>
  <si>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</si>
  <si>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</si>
  <si>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</si>
  <si>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</si>
  <si>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</si>
  <si>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</si>
  <si>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</si>
  <si>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</si>
  <si>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</si>
  <si>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</si>
  <si>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</si>
  <si>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</si>
  <si>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</si>
  <si>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</si>
  <si>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</si>
  <si>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</si>
  <si>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</si>
  <si>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</si>
  <si>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</si>
  <si>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</si>
  <si>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</si>
  <si>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</si>
  <si>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</si>
  <si>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</si>
  <si>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</si>
  <si>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</si>
  <si>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</si>
  <si>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</si>
  <si>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</si>
  <si>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</si>
  <si>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</si>
  <si>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</si>
  <si>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</si>
  <si>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</si>
  <si>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</si>
  <si>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</si>
  <si>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</si>
  <si>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</si>
  <si>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</si>
  <si>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</si>
  <si>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</si>
  <si>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</si>
  <si>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</si>
  <si>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</si>
  <si>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</si>
  <si>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</si>
  <si>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</si>
  <si>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</si>
  <si>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</si>
  <si>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</si>
  <si>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</si>
  <si>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</si>
  <si>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</si>
  <si>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</si>
  <si>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</si>
  <si>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</si>
  <si>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</si>
  <si>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</si>
  <si>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</si>
  <si>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</si>
  <si>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</si>
  <si>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</si>
  <si>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</si>
  <si>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</si>
  <si>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</si>
  <si>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</si>
  <si>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</si>
  <si>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</si>
  <si>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</si>
  <si>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</si>
  <si>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</si>
  <si>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</si>
  <si>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</si>
  <si>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</si>
  <si>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</si>
  <si>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</si>
  <si>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</si>
  <si>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</si>
  <si>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</si>
  <si>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</si>
  <si>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</si>
  <si>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</si>
  <si>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</si>
  <si>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</si>
  <si>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</si>
  <si>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</si>
  <si>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</si>
  <si>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</si>
  <si>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</si>
  <si>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</si>
  <si>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</si>
  <si>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</si>
  <si>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</si>
  <si>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</si>
  <si>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</si>
  <si>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</si>
  <si>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</si>
  <si>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</si>
  <si>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</si>
  <si>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</si>
  <si>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</si>
  <si>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</si>
  <si>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</si>
  <si>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</si>
  <si>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</si>
  <si>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</si>
  <si>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</si>
  <si>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</si>
  <si>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</si>
  <si>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</si>
  <si>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</si>
  <si>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</si>
  <si>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</si>
  <si>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</si>
  <si>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</si>
  <si>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</si>
  <si>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</si>
  <si>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</si>
  <si>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</si>
  <si>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</si>
  <si>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</si>
  <si>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</si>
  <si>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</si>
  <si>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</si>
  <si>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</si>
  <si>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</si>
  <si>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</si>
  <si>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</si>
  <si>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</si>
  <si>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</si>
  <si>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</si>
  <si>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</si>
  <si>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</si>
  <si>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</si>
  <si>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</si>
  <si>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</si>
  <si>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</si>
  <si>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</si>
  <si>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</si>
  <si>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</si>
  <si>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</si>
  <si>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</si>
  <si>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</si>
  <si>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</si>
  <si>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</si>
  <si>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</si>
  <si>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</si>
  <si>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</si>
  <si>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</si>
  <si>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</si>
  <si>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</si>
  <si>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</si>
  <si>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</si>
  <si>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</si>
  <si>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</si>
  <si>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</si>
  <si>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</si>
  <si>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</si>
  <si>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</si>
  <si>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</si>
  <si>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</si>
  <si>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</si>
  <si>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</si>
  <si>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</si>
  <si>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</si>
  <si>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</si>
  <si>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</si>
  <si>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</si>
  <si>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</si>
  <si>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</si>
  <si>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</si>
  <si>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</si>
  <si>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</si>
  <si>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</si>
  <si>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</si>
  <si>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</si>
  <si>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</si>
  <si>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</si>
  <si>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</si>
  <si>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</si>
  <si>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</si>
  <si>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</si>
  <si>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</si>
  <si>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</si>
  <si>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</si>
  <si>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</si>
  <si>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</si>
  <si>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</si>
  <si>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</si>
  <si>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</si>
  <si>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</si>
  <si>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</si>
  <si>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</si>
  <si>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</si>
  <si>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</si>
  <si>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</si>
  <si>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</si>
  <si>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</si>
  <si>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</si>
  <si>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</si>
  <si>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</si>
  <si>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</si>
  <si>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</si>
  <si>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</si>
  <si>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</si>
  <si>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</si>
  <si>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</si>
  <si>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</si>
  <si>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</si>
  <si>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</si>
  <si>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</si>
  <si>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</si>
  <si>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</si>
  <si>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</si>
  <si>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</si>
  <si>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</si>
  <si>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</si>
  <si>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</si>
  <si>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</si>
  <si>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</si>
  <si>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</si>
  <si>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</si>
  <si>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</si>
  <si>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</si>
  <si>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</si>
  <si>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</si>
  <si>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</si>
  <si>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</si>
  <si>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</si>
  <si>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</si>
  <si>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</si>
  <si>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</si>
  <si>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</si>
  <si>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</si>
  <si>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</si>
  <si>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</si>
  <si>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</si>
  <si>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</si>
  <si>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</si>
  <si>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</si>
  <si>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</si>
  <si>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</si>
  <si>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</si>
  <si>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</si>
  <si>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</si>
  <si>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</si>
  <si>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</si>
  <si>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</si>
  <si>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</si>
  <si>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</si>
  <si>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</si>
  <si>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</si>
  <si>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</si>
  <si>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</si>
  <si>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</si>
  <si>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</si>
  <si>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</si>
  <si>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</si>
  <si>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</si>
  <si>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</si>
  <si>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</si>
  <si>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</si>
  <si>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</si>
  <si>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</si>
  <si>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</si>
  <si>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</si>
  <si>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</si>
  <si>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</si>
  <si>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</si>
  <si>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</si>
  <si>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</si>
  <si>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</si>
  <si>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</si>
  <si>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</si>
  <si>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</si>
  <si>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</si>
  <si>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</si>
  <si>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</si>
  <si>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</si>
  <si>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</si>
  <si>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</si>
  <si>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</si>
  <si>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</si>
  <si>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</si>
  <si>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</si>
  <si>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</si>
  <si>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</si>
  <si>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</si>
  <si>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</si>
  <si>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</si>
  <si>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</si>
  <si>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</si>
  <si>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</si>
  <si>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</si>
  <si>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</si>
  <si>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</si>
  <si>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</si>
  <si>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</si>
  <si>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</si>
  <si>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</si>
  <si>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</si>
  <si>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</si>
  <si>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</si>
  <si>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</si>
  <si>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</si>
  <si>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</si>
  <si>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</si>
  <si>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</si>
  <si>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</si>
  <si>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</si>
  <si>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</si>
  <si>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</si>
  <si>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</si>
  <si>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</si>
  <si>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</si>
  <si>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</si>
  <si>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</si>
  <si>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</si>
  <si>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</si>
  <si>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</si>
  <si>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</si>
  <si>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</si>
  <si>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</si>
  <si>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</si>
  <si>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</si>
  <si>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</si>
  <si>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</si>
  <si>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</si>
  <si>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</si>
  <si>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</si>
  <si>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</si>
  <si>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</si>
  <si>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</si>
  <si>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</si>
  <si>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</si>
  <si>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</si>
  <si>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</si>
  <si>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</si>
  <si>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</si>
  <si>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</si>
  <si>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</si>
  <si>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</si>
  <si>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</si>
  <si>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</si>
  <si>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</si>
  <si>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</si>
  <si>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</si>
  <si>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</si>
  <si>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</si>
  <si>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</si>
  <si>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</si>
  <si>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</si>
  <si>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</si>
  <si>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</si>
  <si>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</si>
  <si>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</si>
  <si>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</si>
  <si>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</si>
  <si>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</si>
  <si>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</si>
  <si>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</si>
  <si>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</si>
  <si>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</si>
  <si>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</si>
  <si>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</si>
  <si>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</si>
  <si>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</si>
  <si>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</si>
  <si>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</si>
  <si>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</si>
  <si>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</si>
  <si>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</si>
  <si>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</si>
  <si>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</si>
  <si>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</si>
  <si>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</si>
  <si>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</si>
  <si>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</si>
  <si>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</si>
  <si>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</si>
  <si>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</si>
  <si>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</si>
  <si>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</si>
  <si>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</si>
  <si>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</si>
  <si>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</si>
  <si>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</si>
  <si>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</si>
  <si>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</si>
  <si>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</si>
  <si>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</si>
  <si>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</si>
  <si>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</si>
  <si>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</si>
  <si>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</si>
  <si>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</si>
  <si>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</si>
  <si>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</si>
  <si>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</si>
  <si>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</si>
  <si>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</si>
  <si>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</si>
  <si>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</si>
  <si>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</si>
  <si>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</si>
  <si>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</si>
  <si>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</si>
  <si>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</si>
  <si>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</si>
  <si>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</si>
  <si>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</si>
  <si>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</si>
  <si>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</si>
  <si>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</si>
  <si>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</si>
  <si>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</si>
  <si>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</si>
  <si>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</si>
  <si>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</si>
  <si>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</si>
  <si>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</si>
  <si>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</si>
  <si>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</si>
  <si>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</si>
  <si>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</si>
  <si>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</si>
  <si>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</si>
  <si>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</si>
  <si>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</si>
  <si>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</si>
  <si>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</si>
  <si>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</si>
  <si>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</si>
  <si>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</si>
  <si>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</si>
  <si>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</si>
  <si>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</si>
  <si>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</si>
  <si>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</si>
  <si>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</si>
  <si>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</si>
  <si>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</si>
  <si>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</si>
  <si>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</si>
  <si>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</si>
  <si>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</si>
  <si>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</si>
  <si>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</si>
  <si>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</si>
  <si>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</si>
  <si>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</si>
  <si>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</si>
  <si>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</si>
  <si>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</si>
  <si>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</si>
  <si>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</si>
  <si>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</si>
  <si>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</si>
  <si>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</si>
  <si>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</si>
  <si>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</si>
  <si>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</si>
  <si>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</si>
  <si>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</si>
  <si>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</si>
  <si>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</si>
  <si>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</si>
  <si>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</si>
  <si>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</si>
  <si>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</si>
  <si>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</si>
  <si>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</si>
  <si>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</si>
  <si>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</si>
  <si>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</si>
  <si>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</si>
  <si>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</si>
  <si>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</si>
  <si>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</si>
  <si>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</si>
  <si>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</si>
  <si>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</si>
  <si>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</si>
  <si>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</si>
  <si>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</si>
  <si>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</si>
  <si>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</si>
  <si>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</si>
  <si>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</si>
  <si>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</si>
  <si>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</si>
  <si>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</si>
  <si>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</si>
  <si>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</si>
  <si>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</si>
  <si>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</si>
  <si>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</si>
  <si>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</si>
  <si>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</si>
  <si>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</si>
  <si>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</si>
  <si>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</si>
  <si>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</si>
  <si>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</si>
  <si>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</si>
  <si>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</si>
  <si>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</si>
  <si>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</si>
  <si>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</si>
  <si>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</si>
  <si>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</si>
  <si>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</si>
  <si>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</si>
  <si>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</si>
  <si>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</si>
  <si>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</si>
  <si>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</si>
  <si>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</si>
  <si>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</si>
  <si>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</si>
  <si>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</si>
  <si>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</si>
  <si>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</si>
  <si>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</si>
  <si>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</si>
  <si>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</si>
  <si>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</si>
  <si>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</si>
  <si>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</si>
  <si>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</si>
  <si>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</si>
  <si>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</si>
  <si>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</si>
  <si>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</si>
  <si>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</si>
  <si>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</si>
  <si>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</si>
  <si>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</si>
  <si>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</si>
  <si>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</si>
  <si>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</si>
  <si>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</si>
  <si>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</si>
  <si>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</si>
  <si>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</si>
  <si>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</si>
  <si>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</si>
  <si>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</si>
  <si>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</si>
  <si>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</si>
  <si>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</si>
  <si>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</si>
  <si>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</si>
  <si>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</si>
  <si>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</si>
  <si>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</si>
  <si>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</si>
  <si>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</si>
  <si>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</si>
  <si>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</si>
  <si>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</si>
  <si>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</si>
  <si>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</si>
  <si>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</si>
  <si>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</si>
  <si>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</si>
  <si>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</si>
  <si>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</si>
  <si>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</si>
  <si>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</si>
  <si>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</si>
  <si>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</si>
  <si>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</si>
  <si>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</si>
  <si>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</si>
  <si>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</si>
  <si>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</si>
  <si>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</si>
  <si>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</si>
  <si>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</si>
  <si>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</si>
  <si>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</si>
  <si>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</si>
  <si>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</si>
  <si>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</si>
  <si>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</si>
  <si>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</si>
  <si>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</si>
  <si>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</si>
  <si>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</si>
  <si>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</si>
  <si>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</si>
  <si>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</si>
  <si>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</si>
  <si>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</si>
  <si>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</si>
  <si>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</si>
  <si>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</si>
  <si>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</si>
  <si>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</si>
  <si>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</si>
  <si>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</si>
  <si>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</si>
  <si>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</si>
  <si>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</si>
  <si>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</si>
  <si>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</si>
  <si>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</si>
  <si>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</si>
  <si>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</si>
  <si>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</si>
  <si>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</si>
  <si>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</si>
  <si>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</si>
  <si>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</si>
  <si>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</si>
  <si>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</si>
  <si>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</si>
  <si>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</si>
  <si>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</si>
  <si>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</si>
  <si>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</si>
  <si>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</si>
  <si>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</si>
  <si>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</si>
  <si>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</si>
  <si>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</si>
  <si>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</si>
  <si>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</si>
  <si>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</si>
  <si>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</si>
  <si>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</si>
  <si>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</si>
  <si>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</si>
  <si>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</si>
  <si>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</si>
  <si>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</si>
  <si>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</si>
  <si>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</si>
  <si>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</si>
  <si>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</si>
  <si>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</si>
  <si>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</si>
  <si>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</si>
  <si>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</si>
  <si>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</si>
  <si>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</si>
  <si>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</si>
  <si>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</si>
  <si>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</si>
  <si>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</si>
  <si>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</si>
  <si>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</si>
  <si>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</si>
  <si>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</si>
  <si>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</si>
  <si>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</si>
  <si>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</si>
  <si>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</si>
  <si>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</si>
  <si>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</si>
  <si>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</si>
  <si>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</si>
  <si>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</si>
  <si>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</si>
  <si>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</si>
  <si>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</si>
  <si>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</si>
  <si>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</si>
  <si>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</si>
  <si>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</si>
  <si>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</si>
  <si>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</si>
  <si>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</si>
  <si>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</si>
  <si>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</si>
  <si>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</si>
  <si>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</si>
  <si>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</si>
  <si>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</si>
  <si>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</si>
  <si>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</si>
  <si>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</si>
  <si>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</si>
  <si>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</si>
  <si>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</si>
  <si>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</si>
  <si>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</si>
  <si>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</si>
  <si>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</si>
  <si>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</si>
  <si>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</si>
  <si>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</si>
  <si>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</si>
  <si>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</si>
  <si>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</si>
  <si>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</si>
  <si>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</si>
  <si>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</si>
  <si>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</si>
  <si>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</si>
  <si>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</si>
  <si>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</si>
  <si>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</si>
  <si>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</si>
  <si>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</si>
  <si>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</si>
  <si>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</si>
  <si>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</si>
  <si>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</si>
  <si>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</si>
  <si>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</si>
  <si>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</si>
  <si>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</si>
  <si>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</si>
  <si>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</si>
  <si>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</si>
  <si>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</si>
  <si>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</si>
  <si>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</si>
  <si>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</si>
  <si>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</si>
  <si>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</si>
  <si>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</si>
  <si>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</si>
  <si>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</si>
  <si>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</si>
  <si>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</si>
  <si>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</si>
  <si>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</si>
  <si>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</si>
  <si>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</si>
  <si>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</si>
  <si>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</si>
  <si>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</si>
  <si>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</si>
  <si>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</si>
  <si>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</si>
  <si>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</si>
  <si>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</si>
  <si>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</si>
  <si>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</si>
  <si>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</si>
  <si>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</si>
  <si>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</si>
  <si>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</si>
  <si>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</si>
  <si>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</si>
  <si>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</si>
  <si>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</si>
  <si>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</si>
  <si>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</si>
  <si>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</si>
  <si>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</si>
  <si>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</si>
  <si>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</si>
  <si>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</si>
  <si>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</si>
  <si>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</si>
  <si>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</si>
  <si>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</si>
  <si>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</si>
  <si>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</si>
  <si>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</si>
  <si>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</si>
  <si>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</si>
  <si>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</si>
  <si>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</si>
  <si>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</si>
  <si>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</si>
  <si>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</si>
  <si>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</si>
  <si>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</si>
  <si>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</si>
  <si>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</si>
  <si>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</si>
  <si>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</si>
  <si>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</si>
  <si>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</si>
  <si>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</si>
  <si>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</si>
  <si>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</si>
  <si>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</si>
  <si>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</si>
  <si>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</si>
  <si>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</si>
  <si>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</si>
  <si>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</si>
  <si>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</si>
  <si>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</si>
  <si>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</si>
  <si>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</si>
  <si>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</si>
  <si>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</si>
  <si>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</si>
  <si>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</si>
  <si>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</si>
  <si>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</si>
  <si>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</si>
  <si>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</si>
  <si>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</si>
  <si>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</si>
  <si>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</si>
  <si>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</si>
  <si>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</si>
  <si>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</si>
  <si>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</si>
  <si>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</si>
  <si>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</si>
  <si>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</si>
  <si>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</si>
  <si>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</si>
  <si>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</si>
  <si>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</si>
  <si>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</si>
  <si>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</si>
  <si>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</si>
  <si>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</si>
  <si>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</si>
  <si>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</si>
  <si>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</si>
  <si>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</si>
  <si>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</si>
  <si>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</si>
  <si>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</si>
  <si>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</si>
  <si>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</si>
  <si>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</si>
  <si>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</si>
  <si>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</si>
  <si>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</si>
  <si>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</si>
  <si>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</si>
  <si>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</si>
  <si>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</si>
  <si>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</si>
  <si>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</si>
  <si>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</si>
  <si>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</si>
  <si>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</si>
  <si>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</si>
  <si>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</si>
  <si>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</si>
  <si>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</si>
  <si>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</si>
  <si>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</si>
  <si>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</si>
  <si>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</si>
  <si>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</si>
  <si>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</si>
  <si>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</si>
  <si>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</si>
  <si>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</si>
  <si>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</si>
  <si>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</si>
  <si>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</si>
  <si>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</si>
  <si>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</si>
  <si>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</si>
  <si>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</si>
  <si>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</si>
  <si>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</si>
  <si>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</si>
  <si>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</si>
  <si>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</si>
  <si>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</si>
  <si>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</si>
  <si>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</si>
  <si>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</si>
  <si>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</si>
  <si>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</si>
  <si>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</si>
  <si>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</si>
  <si>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</si>
  <si>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</si>
  <si>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</si>
  <si>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</si>
  <si>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</si>
  <si>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</si>
  <si>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</si>
  <si>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</si>
  <si>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</si>
  <si>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</si>
  <si>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</si>
  <si>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</si>
  <si>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</si>
  <si>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</si>
  <si>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</si>
  <si>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</si>
  <si>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</si>
  <si>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</si>
  <si>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</si>
  <si>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</si>
  <si>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</si>
  <si>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</si>
  <si>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</si>
  <si>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</si>
  <si>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</si>
  <si>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</si>
  <si>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</si>
  <si>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</si>
  <si>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</si>
  <si>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</si>
  <si>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</si>
  <si>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</si>
  <si>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</si>
  <si>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</si>
  <si>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</si>
  <si>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</si>
  <si>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</si>
  <si>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</si>
  <si>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</si>
  <si>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</si>
  <si>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</si>
  <si>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</si>
  <si>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</si>
  <si>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</si>
  <si>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</si>
  <si>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</si>
  <si>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</si>
  <si>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</si>
  <si>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</si>
  <si>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</si>
  <si>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</si>
  <si>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</si>
  <si>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</si>
  <si>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</si>
  <si>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</si>
  <si>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</si>
  <si>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</si>
  <si>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</si>
  <si>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</si>
  <si>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</si>
  <si>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</si>
  <si>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</si>
  <si>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</si>
  <si>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</si>
  <si>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</si>
  <si>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</si>
  <si>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</si>
  <si>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</si>
  <si>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</si>
  <si>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</si>
  <si>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</si>
  <si>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</si>
  <si>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</si>
  <si>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</si>
  <si>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</si>
  <si>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</si>
  <si>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</si>
  <si>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</si>
  <si>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</si>
  <si>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</si>
  <si>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</si>
  <si>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</si>
  <si>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</si>
  <si>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</si>
  <si>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</si>
  <si>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</si>
  <si>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</si>
  <si>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</si>
  <si>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</si>
  <si>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</si>
  <si>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</si>
  <si>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</si>
  <si>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</si>
  <si>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</si>
  <si>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</si>
  <si>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</si>
  <si>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</si>
  <si>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</si>
  <si>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</si>
  <si>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</si>
  <si>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</si>
  <si>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</si>
  <si>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</si>
  <si>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</si>
  <si>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</si>
  <si>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</si>
  <si>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</si>
  <si>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</si>
  <si>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</si>
  <si>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</si>
  <si>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</si>
  <si>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</si>
  <si>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</si>
  <si>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</si>
  <si>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</si>
  <si>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</si>
  <si>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</si>
  <si>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</si>
  <si>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</si>
  <si>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</si>
  <si>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</si>
  <si>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</si>
  <si>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</si>
  <si>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</si>
  <si>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</si>
  <si>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</si>
  <si>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</si>
  <si>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</si>
  <si>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</si>
  <si>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</si>
  <si>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</si>
  <si>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</si>
  <si>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</si>
  <si>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</si>
  <si>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</si>
  <si>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</si>
  <si>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</si>
  <si>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</si>
  <si>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</si>
  <si>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</si>
  <si>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</si>
  <si>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</si>
  <si>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</si>
  <si>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</si>
  <si>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</si>
  <si>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</si>
  <si>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</si>
  <si>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</si>
  <si>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</si>
  <si>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</si>
  <si>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</si>
  <si>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</si>
  <si>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</si>
  <si>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</si>
  <si>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</si>
  <si>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</si>
  <si>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</si>
  <si>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</si>
  <si>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</si>
  <si>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</si>
  <si>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</si>
  <si>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</si>
  <si>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</si>
  <si>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</si>
  <si>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</si>
  <si>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</si>
  <si>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</si>
  <si>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</si>
  <si>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</si>
  <si>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</si>
  <si>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</si>
  <si>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</si>
  <si>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</si>
  <si>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</si>
  <si>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</si>
  <si>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</si>
  <si>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</si>
  <si>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</si>
  <si>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</si>
  <si>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</si>
  <si>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</si>
  <si>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</si>
  <si>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</si>
  <si>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</si>
  <si>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</si>
  <si>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</si>
  <si>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</si>
  <si>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</si>
  <si>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</si>
  <si>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</si>
  <si>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</si>
  <si>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</si>
  <si>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</si>
  <si>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</si>
  <si>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</si>
  <si>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</si>
  <si>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</si>
  <si>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</si>
  <si>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</si>
  <si>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</si>
  <si>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</si>
  <si>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</si>
  <si>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</si>
  <si>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</si>
  <si>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</si>
  <si>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</si>
  <si>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</si>
  <si>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</si>
  <si>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</si>
  <si>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</si>
  <si>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</si>
  <si>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</si>
  <si>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</si>
  <si>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</si>
  <si>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</si>
  <si>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</si>
  <si>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</si>
  <si>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</si>
  <si>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</si>
  <si>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</si>
  <si>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</si>
  <si>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</si>
  <si>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</si>
  <si>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</si>
  <si>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</si>
  <si>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</si>
  <si>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</si>
  <si>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</si>
  <si>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</si>
  <si>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</si>
  <si>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</si>
  <si>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</si>
  <si>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</si>
  <si>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</si>
  <si>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</si>
  <si>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</si>
  <si>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</si>
  <si>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</si>
  <si>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</si>
  <si>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</si>
  <si>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</si>
  <si>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</si>
  <si>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</si>
  <si>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</si>
  <si>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</si>
  <si>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</si>
  <si>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</si>
  <si>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</si>
  <si>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</si>
  <si>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</si>
  <si>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</si>
  <si>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</si>
  <si>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</si>
  <si>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</si>
  <si>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</si>
  <si>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</si>
  <si>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</si>
  <si>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</si>
  <si>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</si>
  <si>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</si>
  <si>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</si>
  <si>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</si>
  <si>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</si>
  <si>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</si>
  <si>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</si>
  <si>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</si>
  <si>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</si>
  <si>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</si>
  <si>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</si>
  <si>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</si>
  <si>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</si>
  <si>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</si>
  <si>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</si>
  <si>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</si>
  <si>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</si>
  <si>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</si>
  <si>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</si>
  <si>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</si>
  <si>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</si>
  <si>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</si>
  <si>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</si>
  <si>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</si>
  <si>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</si>
  <si>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</si>
  <si>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</si>
  <si>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</si>
  <si>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</si>
  <si>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</si>
  <si>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</si>
  <si>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</si>
  <si>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</si>
  <si>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</si>
  <si>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</si>
  <si>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</si>
  <si>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</si>
  <si>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</si>
  <si>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</si>
  <si>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</si>
  <si>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</si>
  <si>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</si>
  <si>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</si>
  <si>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</si>
  <si>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</si>
  <si>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</si>
  <si>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</si>
  <si>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</si>
  <si>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</si>
  <si>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</si>
  <si>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</si>
  <si>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</si>
  <si>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</si>
  <si>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</si>
  <si>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</si>
  <si>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</si>
  <si>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</si>
  <si>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</si>
  <si>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</si>
  <si>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</si>
  <si>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</si>
  <si>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</si>
  <si>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</si>
  <si>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</si>
  <si>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</si>
  <si>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</si>
  <si>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</si>
  <si>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</si>
  <si>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</si>
  <si>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</si>
  <si>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</si>
  <si>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</si>
  <si>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</si>
  <si>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</si>
  <si>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</si>
  <si>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</si>
  <si>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</si>
  <si>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</si>
  <si>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</si>
  <si>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</si>
  <si>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</si>
  <si>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</si>
  <si>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</si>
  <si>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</si>
  <si>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</si>
  <si>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</si>
  <si>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</si>
  <si>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</si>
  <si>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</si>
  <si>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</si>
  <si>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</si>
  <si>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</si>
  <si>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</si>
  <si>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</si>
  <si>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</si>
  <si>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</si>
  <si>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</si>
  <si>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</si>
  <si>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</si>
  <si>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</si>
  <si>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</si>
  <si>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</si>
  <si>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</si>
  <si>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</si>
  <si>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</si>
  <si>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</si>
  <si>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</si>
  <si>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</si>
  <si>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</si>
  <si>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</si>
  <si>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</si>
  <si>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</si>
  <si>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</si>
  <si>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</si>
  <si>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</si>
  <si>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</si>
  <si>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</si>
  <si>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</si>
  <si>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</si>
  <si>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</si>
  <si>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</si>
  <si>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</si>
  <si>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</si>
  <si>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</si>
  <si>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</si>
  <si>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</si>
  <si>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</si>
  <si>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</si>
  <si>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</si>
  <si>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</si>
  <si>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</si>
  <si>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</si>
  <si>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</si>
  <si>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</si>
  <si>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</si>
  <si>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</si>
  <si>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</si>
  <si>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</si>
  <si>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</si>
  <si>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</si>
  <si>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</si>
  <si>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</si>
  <si>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</si>
  <si>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</si>
  <si>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</si>
  <si>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</si>
  <si>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</si>
  <si>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</si>
  <si>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</si>
  <si>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</si>
  <si>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</si>
  <si>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</si>
  <si>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</si>
  <si>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</si>
  <si>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</si>
  <si>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</si>
  <si>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</si>
  <si>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</si>
  <si>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</si>
  <si>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</si>
  <si>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</si>
  <si>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</si>
  <si>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</si>
  <si>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</si>
  <si>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</si>
  <si>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</si>
  <si>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</si>
  <si>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</si>
  <si>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</si>
  <si>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</si>
  <si>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</si>
  <si>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</si>
  <si>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</si>
  <si>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</si>
  <si>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</si>
  <si>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</si>
  <si>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</si>
  <si>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</si>
  <si>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</si>
  <si>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</si>
  <si>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</si>
  <si>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</si>
  <si>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</si>
  <si>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</si>
  <si>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</si>
  <si>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</si>
  <si>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</si>
  <si>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</si>
  <si>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</si>
  <si>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</si>
  <si>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</si>
  <si>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</si>
  <si>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</si>
  <si>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</si>
  <si>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</si>
  <si>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</si>
  <si>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</si>
  <si>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</si>
  <si>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</si>
  <si>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</si>
  <si>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</si>
  <si>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</si>
  <si>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</si>
  <si>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</si>
  <si>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</si>
  <si>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</si>
  <si>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</si>
  <si>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</si>
  <si>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</si>
  <si>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</si>
  <si>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</si>
  <si>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</si>
  <si>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</si>
  <si>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</si>
  <si>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</si>
  <si>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</si>
  <si>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</si>
  <si>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</si>
  <si>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</si>
  <si>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</si>
  <si>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</si>
  <si>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</si>
  <si>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</si>
  <si>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</si>
  <si>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</si>
  <si>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</si>
  <si>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</si>
  <si>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</si>
  <si>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</si>
  <si>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</si>
  <si>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</si>
  <si>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</si>
  <si>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</si>
  <si>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</si>
  <si>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</si>
  <si>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</si>
  <si>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</si>
  <si>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</si>
  <si>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</si>
  <si>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</si>
  <si>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</si>
  <si>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</si>
  <si>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</si>
  <si>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</si>
  <si>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</si>
  <si>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</si>
  <si>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</si>
  <si>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</si>
  <si>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</si>
  <si>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</si>
  <si>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</si>
  <si>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</si>
  <si>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</si>
  <si>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</si>
  <si>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</si>
  <si>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</si>
  <si>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</si>
  <si>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</si>
  <si>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</si>
  <si>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</si>
  <si>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</si>
  <si>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</si>
  <si>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</si>
  <si>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</si>
  <si>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</si>
  <si>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</si>
  <si>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</si>
  <si>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</si>
  <si>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</si>
  <si>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</si>
  <si>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</si>
  <si>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</si>
  <si>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</si>
  <si>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</si>
  <si>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</si>
  <si>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</si>
  <si>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</si>
  <si>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</si>
  <si>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</si>
  <si>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</si>
  <si>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</si>
  <si>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</si>
  <si>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</si>
  <si>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</si>
  <si>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</si>
  <si>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</si>
  <si>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</si>
  <si>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</si>
  <si>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</si>
  <si>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</si>
  <si>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</si>
  <si>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</si>
  <si>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</si>
  <si>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</si>
  <si>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</si>
  <si>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</si>
  <si>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</si>
  <si>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</si>
  <si>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</si>
  <si>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</si>
  <si>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</si>
  <si>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</si>
  <si>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</si>
  <si>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</si>
  <si>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</si>
  <si>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</si>
  <si>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</si>
  <si>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</si>
  <si>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</si>
  <si>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</si>
  <si>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</si>
  <si>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</si>
  <si>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</si>
  <si>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</si>
  <si>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</si>
  <si>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</si>
  <si>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</si>
  <si>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</si>
  <si>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</si>
  <si>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</si>
  <si>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</si>
  <si>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</si>
  <si>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</si>
  <si>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</si>
  <si>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</si>
  <si>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</si>
  <si>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</si>
  <si>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</si>
  <si>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</si>
  <si>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</si>
  <si>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</si>
  <si>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</si>
  <si>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</si>
  <si>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</si>
  <si>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</si>
  <si>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</si>
  <si>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</si>
  <si>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</si>
  <si>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</si>
  <si>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</si>
  <si>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</si>
  <si>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</si>
  <si>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</si>
  <si>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</si>
  <si>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</si>
  <si>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</si>
  <si>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</si>
  <si>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</si>
  <si>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</si>
  <si>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</si>
  <si>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</si>
  <si>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</si>
  <si>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</si>
  <si>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</si>
  <si>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</si>
  <si>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</si>
  <si>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</si>
  <si>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</si>
  <si>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</si>
  <si>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</si>
  <si>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</si>
  <si>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</si>
  <si>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</si>
  <si>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</si>
  <si>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</si>
  <si>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</si>
  <si>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</si>
  <si>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</si>
  <si>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</si>
  <si>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</si>
  <si>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</si>
  <si>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</si>
  <si>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</si>
  <si>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</si>
  <si>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</si>
  <si>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</si>
  <si>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</si>
  <si>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</si>
  <si>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</si>
  <si>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</si>
  <si>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</si>
  <si>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</si>
  <si>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</si>
  <si>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</si>
  <si>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</si>
  <si>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</si>
  <si>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</si>
  <si>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</si>
  <si>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</si>
  <si>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</si>
  <si>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</si>
  <si>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</si>
  <si>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</si>
  <si>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</si>
  <si>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</si>
  <si>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</si>
  <si>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</si>
  <si>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</si>
  <si>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</si>
  <si>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</si>
  <si>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</si>
  <si>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</si>
  <si>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</si>
  <si>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</si>
  <si>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</si>
  <si>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</si>
  <si>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</si>
  <si>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</si>
  <si>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</si>
  <si>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</si>
  <si>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</si>
  <si>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</si>
  <si>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</si>
  <si>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</si>
  <si>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</si>
  <si>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</si>
  <si>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</si>
  <si>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</si>
  <si>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</si>
  <si>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</si>
  <si>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</si>
  <si>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</si>
  <si>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</si>
  <si>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</si>
  <si>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</si>
  <si>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</si>
  <si>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</si>
  <si>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</si>
  <si>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</si>
  <si>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</si>
  <si>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</si>
  <si>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</si>
  <si>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</si>
  <si>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</si>
  <si>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</si>
  <si>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</si>
  <si>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</si>
  <si>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</si>
  <si>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</si>
  <si>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</si>
  <si>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</si>
  <si>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</si>
  <si>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</si>
  <si>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</si>
  <si>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</si>
  <si>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</si>
  <si>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</si>
  <si>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</si>
  <si>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</si>
  <si>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</si>
  <si>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</si>
  <si>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</si>
  <si>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</si>
  <si>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</si>
  <si>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</si>
  <si>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</si>
  <si>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</si>
  <si>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</si>
  <si>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</si>
  <si>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</si>
  <si>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</si>
  <si>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</si>
  <si>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</si>
  <si>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</si>
  <si>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</si>
  <si>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</si>
  <si>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</si>
  <si>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</si>
  <si>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</si>
  <si>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</si>
  <si>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</si>
  <si>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</si>
  <si>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</si>
  <si>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</si>
  <si>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</si>
  <si>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</si>
  <si>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</si>
  <si>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</si>
  <si>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</si>
  <si>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</si>
  <si>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</si>
  <si>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</si>
  <si>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</si>
  <si>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</si>
  <si>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</si>
  <si>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</si>
  <si>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</si>
  <si>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</si>
  <si>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</si>
  <si>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</si>
  <si>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</si>
  <si>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</si>
  <si>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</si>
  <si>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</si>
  <si>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</si>
  <si>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</si>
  <si>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</si>
  <si>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</si>
  <si>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</si>
  <si>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</si>
  <si>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</si>
  <si>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</si>
  <si>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</si>
  <si>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</si>
  <si>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</si>
  <si>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</si>
  <si>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</si>
  <si>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</si>
  <si>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</si>
  <si>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</si>
  <si>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</si>
  <si>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</si>
  <si>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</si>
  <si>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</si>
  <si>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</si>
  <si>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</si>
  <si>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</si>
  <si>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</si>
  <si>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</si>
  <si>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</si>
  <si>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</si>
  <si>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</si>
  <si>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</si>
  <si>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</si>
  <si>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</si>
  <si>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</si>
  <si>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</si>
  <si>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</si>
  <si>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</si>
  <si>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</si>
  <si>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</si>
  <si>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</si>
  <si>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</si>
  <si>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</si>
  <si>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</si>
  <si>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</si>
  <si>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</si>
  <si>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</si>
  <si>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</si>
  <si>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</si>
  <si>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</si>
  <si>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</si>
  <si>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</si>
  <si>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</si>
  <si>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</si>
  <si>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</si>
  <si>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</si>
  <si>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</si>
  <si>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</si>
  <si>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</si>
  <si>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</si>
  <si>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</si>
  <si>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</si>
  <si>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</si>
  <si>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</si>
  <si>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</si>
  <si>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</si>
  <si>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</si>
  <si>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</si>
  <si>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</si>
  <si>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</si>
  <si>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</si>
  <si>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</si>
  <si>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</si>
  <si>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</si>
  <si>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</si>
  <si>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</si>
  <si>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</si>
  <si>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</si>
  <si>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</si>
  <si>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</si>
  <si>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</si>
  <si>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</si>
  <si>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</si>
  <si>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</si>
  <si>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</si>
  <si>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</si>
  <si>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</si>
  <si>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</si>
  <si>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</si>
  <si>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</si>
  <si>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</si>
  <si>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</si>
  <si>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</si>
  <si>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</si>
  <si>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</si>
  <si>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</si>
  <si>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</si>
  <si>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</si>
  <si>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</si>
  <si>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</si>
  <si>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</si>
  <si>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</si>
  <si>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</si>
  <si>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</si>
  <si>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</si>
  <si>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</si>
  <si>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</si>
  <si>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</si>
  <si>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</si>
  <si>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</si>
  <si>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</si>
  <si>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</si>
  <si>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</si>
  <si>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</si>
  <si>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</si>
  <si>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</si>
  <si>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</si>
  <si>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</si>
  <si>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</si>
  <si>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</si>
  <si>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</si>
  <si>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</si>
  <si>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</si>
  <si>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</si>
  <si>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</si>
  <si>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</si>
  <si>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</si>
  <si>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</si>
  <si>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</si>
  <si>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</si>
  <si>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</si>
  <si>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</si>
  <si>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</si>
  <si>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</si>
  <si>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</si>
  <si>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</si>
  <si>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</si>
  <si>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</si>
  <si>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</si>
  <si>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</si>
  <si>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</si>
  <si>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</si>
  <si>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</si>
  <si>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</si>
  <si>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</si>
  <si>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</si>
  <si>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</si>
  <si>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</si>
  <si>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</si>
  <si>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</si>
  <si>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</si>
  <si>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</si>
  <si>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</si>
  <si>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</si>
  <si>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</si>
  <si>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</si>
  <si>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</si>
  <si>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</si>
  <si>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</si>
  <si>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</si>
  <si>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</si>
  <si>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</si>
  <si>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</si>
  <si>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</si>
  <si>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</si>
  <si>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</si>
  <si>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</si>
  <si>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</si>
  <si>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</si>
  <si>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</si>
  <si>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</si>
  <si>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</si>
  <si>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</si>
  <si>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</si>
  <si>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</si>
  <si>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</si>
  <si>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</si>
  <si>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</si>
  <si>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</si>
  <si>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</si>
  <si>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</si>
  <si>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</si>
  <si>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</si>
  <si>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</si>
  <si>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</si>
  <si>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</si>
  <si>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</si>
  <si>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</si>
  <si>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</si>
  <si>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</si>
  <si>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</si>
  <si>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</si>
  <si>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</si>
  <si>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</si>
  <si>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</si>
  <si>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</si>
  <si>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</si>
  <si>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</si>
  <si>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</si>
  <si>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</si>
  <si>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</si>
  <si>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</si>
  <si>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</si>
  <si>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</si>
  <si>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</si>
  <si>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</si>
  <si>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</si>
  <si>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</si>
  <si>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</si>
  <si>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</si>
  <si>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</si>
  <si>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</si>
  <si>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</si>
  <si>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</si>
  <si>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</si>
  <si>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</si>
  <si>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</si>
  <si>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</si>
  <si>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</si>
  <si>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</si>
  <si>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</si>
  <si>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</si>
  <si>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</si>
  <si>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</si>
  <si>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</si>
  <si>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</si>
  <si>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</si>
  <si>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</si>
  <si>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</si>
  <si>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</si>
  <si>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</si>
  <si>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</si>
  <si>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</si>
  <si>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</si>
  <si>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</si>
  <si>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</si>
  <si>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</si>
  <si>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</si>
  <si>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</si>
  <si>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</si>
  <si>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</si>
  <si>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</si>
  <si>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</si>
  <si>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</si>
  <si>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</si>
  <si>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</si>
  <si>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</si>
  <si>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</si>
  <si>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</si>
  <si>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</si>
  <si>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</si>
  <si>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</si>
  <si>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</si>
  <si>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</si>
  <si>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</si>
  <si>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</si>
  <si>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</si>
  <si>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</si>
  <si>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</si>
  <si>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</si>
  <si>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</si>
  <si>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</si>
  <si>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</si>
  <si>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</si>
  <si>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</si>
  <si>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</si>
  <si>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</si>
  <si>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</si>
  <si>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</si>
  <si>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</si>
  <si>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</si>
  <si>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</si>
  <si>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</si>
  <si>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</si>
  <si>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</si>
  <si>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</si>
  <si>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</si>
  <si>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</si>
  <si>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</si>
  <si>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</si>
  <si>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</si>
  <si>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</si>
  <si>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</si>
  <si>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</si>
  <si>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</si>
  <si>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</si>
  <si>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</si>
  <si>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</si>
  <si>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</si>
  <si>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</si>
  <si>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</si>
  <si>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</si>
  <si>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</si>
  <si>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</si>
  <si>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</si>
  <si>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</si>
  <si>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</si>
  <si>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</si>
  <si>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</si>
  <si>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</si>
  <si>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</si>
  <si>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</si>
  <si>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</si>
  <si>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</si>
  <si>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</si>
  <si>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</si>
  <si>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</si>
  <si>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</si>
  <si>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</si>
  <si>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</si>
  <si>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</si>
  <si>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</si>
  <si>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</si>
  <si>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</si>
  <si>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</si>
  <si>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</si>
  <si>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</si>
  <si>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</si>
  <si>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</si>
  <si>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</si>
  <si>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</si>
  <si>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</si>
  <si>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</si>
  <si>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</si>
  <si>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</si>
  <si>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</si>
  <si>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</si>
  <si>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</si>
  <si>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</si>
  <si>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</si>
  <si>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</si>
  <si>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</si>
  <si>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</si>
  <si>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</si>
  <si>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</si>
  <si>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</si>
  <si>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</si>
  <si>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</si>
  <si>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</si>
  <si>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</si>
  <si>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</si>
  <si>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</si>
  <si>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</si>
  <si>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</si>
  <si>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</si>
  <si>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</si>
  <si>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</si>
  <si>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</si>
  <si>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</si>
  <si>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</si>
  <si>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</si>
  <si>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</si>
  <si>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</si>
  <si>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</si>
  <si>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</si>
  <si>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</si>
  <si>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</si>
  <si>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</si>
  <si>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</si>
  <si>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</si>
  <si>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</si>
  <si>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</si>
  <si>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</si>
  <si>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</si>
  <si>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</si>
  <si>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</si>
  <si>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</si>
  <si>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</si>
  <si>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</si>
  <si>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</si>
  <si>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</si>
  <si>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</si>
  <si>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</si>
  <si>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</si>
  <si>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</si>
  <si>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</si>
  <si>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</si>
  <si>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</si>
  <si>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</si>
  <si>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</si>
  <si>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</si>
  <si>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</si>
  <si>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</si>
  <si>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</si>
  <si>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</si>
  <si>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</si>
  <si>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</si>
  <si>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</si>
  <si>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</si>
  <si>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</si>
  <si>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</si>
  <si>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</si>
  <si>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</si>
  <si>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</si>
  <si>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</si>
  <si>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</si>
  <si>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</si>
  <si>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</si>
  <si>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</si>
  <si>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</si>
  <si>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</si>
  <si>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</si>
  <si>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</si>
  <si>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</si>
  <si>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</si>
  <si>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</si>
  <si>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</si>
  <si>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</si>
  <si>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</si>
  <si>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</si>
  <si>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</si>
  <si>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</si>
  <si>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</si>
  <si>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</si>
  <si>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</si>
  <si>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</si>
  <si>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</si>
  <si>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</si>
  <si>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</si>
  <si>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</si>
  <si>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</si>
  <si>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</si>
  <si>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</si>
  <si>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</si>
  <si>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</si>
  <si>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</si>
  <si>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</si>
  <si>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</si>
  <si>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</si>
  <si>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</si>
  <si>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</si>
  <si>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</si>
  <si>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</si>
  <si>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</si>
  <si>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</si>
  <si>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</si>
  <si>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</si>
  <si>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</si>
  <si>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</si>
  <si>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</si>
  <si>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</si>
  <si>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</si>
  <si>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</si>
  <si>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</si>
  <si>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</si>
  <si>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</si>
  <si>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</si>
  <si>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</si>
  <si>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</si>
  <si>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</si>
  <si>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</si>
  <si>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</si>
  <si>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</si>
  <si>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</si>
  <si>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</si>
  <si>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</si>
  <si>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</si>
  <si>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</si>
  <si>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</si>
  <si>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</si>
  <si>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</si>
  <si>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</si>
  <si>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</si>
  <si>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</si>
  <si>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</si>
  <si>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</si>
  <si>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</si>
  <si>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</si>
  <si>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</si>
  <si>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</si>
  <si>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</si>
  <si>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</si>
  <si>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</si>
  <si>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</si>
  <si>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</si>
  <si>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</si>
  <si>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</si>
  <si>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</si>
  <si>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</si>
  <si>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</si>
  <si>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</si>
  <si>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</si>
  <si>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</si>
  <si>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</si>
  <si>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</si>
  <si>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</si>
  <si>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</si>
  <si>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</si>
  <si>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</si>
  <si>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</si>
  <si>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</si>
  <si>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</si>
  <si>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</si>
  <si>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</si>
  <si>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</si>
  <si>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</si>
  <si>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</si>
  <si>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</si>
  <si>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</si>
  <si>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</si>
  <si>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</si>
  <si>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</si>
  <si>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</si>
  <si>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</si>
  <si>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</si>
  <si>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</si>
  <si>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</si>
  <si>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</si>
  <si>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</si>
  <si>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</si>
  <si>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</si>
  <si>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</si>
  <si>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</si>
  <si>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</si>
  <si>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</si>
  <si>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</si>
  <si>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</si>
  <si>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</si>
  <si>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</si>
  <si>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</si>
  <si>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</si>
  <si>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</si>
  <si>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</si>
  <si>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</si>
  <si>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</si>
  <si>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</si>
  <si>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</si>
  <si>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</si>
  <si>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</si>
  <si>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</si>
  <si>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</si>
  <si>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</si>
  <si>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</si>
  <si>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</si>
  <si>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</si>
  <si>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</si>
  <si>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</si>
  <si>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</si>
  <si>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</si>
  <si>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</si>
  <si>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</si>
  <si>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</si>
  <si>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</si>
  <si>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</si>
  <si>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</si>
  <si>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</si>
  <si>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</si>
  <si>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</si>
  <si>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</si>
  <si>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</si>
  <si>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</si>
  <si>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</si>
  <si>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</si>
  <si>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</si>
  <si>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</si>
  <si>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</si>
  <si>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</si>
  <si>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</si>
  <si>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</si>
  <si>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</si>
  <si>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</si>
  <si>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</si>
  <si>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</si>
  <si>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</si>
  <si>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</si>
  <si>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</si>
  <si>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</si>
  <si>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</si>
  <si>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</si>
  <si>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</si>
  <si>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</si>
  <si>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</si>
  <si>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</si>
  <si>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</si>
  <si>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</si>
  <si>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</si>
  <si>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</si>
  <si>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</si>
  <si>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</si>
  <si>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</si>
  <si>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</si>
  <si>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</si>
  <si>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</si>
  <si>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</si>
  <si>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</si>
  <si>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</si>
  <si>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</si>
  <si>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</si>
  <si>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</si>
  <si>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</si>
  <si>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</si>
  <si>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</si>
  <si>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</si>
  <si>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</si>
  <si>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</si>
  <si>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</si>
  <si>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</si>
  <si>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</si>
  <si>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</si>
  <si>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</si>
  <si>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</si>
  <si>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</si>
  <si>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</si>
  <si>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</si>
  <si>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</si>
  <si>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</si>
  <si>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</si>
  <si>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</si>
  <si>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</si>
  <si>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</si>
  <si>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</si>
  <si>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</si>
  <si>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</si>
  <si>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</si>
  <si>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</si>
  <si>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</si>
  <si>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</si>
  <si>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</si>
  <si>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</si>
  <si>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</si>
  <si>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</si>
  <si>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</si>
  <si>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</si>
  <si>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</si>
  <si>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</si>
  <si>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</si>
  <si>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</si>
  <si>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</si>
  <si>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</si>
  <si>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</si>
  <si>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</si>
  <si>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</si>
  <si>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</si>
  <si>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</si>
  <si>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</si>
  <si>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</si>
  <si>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</si>
  <si>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</si>
  <si>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</si>
  <si>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</si>
  <si>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</si>
  <si>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</si>
  <si>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</si>
  <si>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</si>
  <si>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</si>
  <si>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</si>
  <si>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</si>
  <si>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</si>
  <si>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</si>
  <si>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</si>
  <si>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</si>
  <si>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</si>
  <si>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</si>
  <si>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</si>
  <si>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</si>
  <si>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</si>
  <si>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</si>
  <si>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</si>
  <si>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</si>
  <si>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</si>
  <si>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</si>
  <si>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</si>
  <si>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</si>
  <si>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</si>
  <si>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</si>
  <si>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</si>
  <si>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</si>
  <si>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</si>
  <si>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</si>
  <si>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</si>
  <si>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</si>
  <si>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</si>
  <si>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</si>
  <si>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</si>
  <si>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</si>
  <si>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</si>
  <si>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</si>
  <si>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</si>
  <si>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</si>
  <si>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</si>
  <si>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</si>
  <si>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</si>
  <si>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</si>
  <si>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</si>
  <si>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</si>
  <si>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</si>
  <si>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</si>
  <si>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</si>
  <si>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</si>
  <si>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</si>
  <si>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</si>
  <si>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</si>
  <si>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</si>
  <si>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</si>
  <si>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</si>
  <si>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</si>
  <si>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</si>
  <si>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</si>
  <si>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</si>
  <si>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</si>
  <si>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</si>
  <si>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</si>
  <si>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</si>
  <si>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</si>
  <si>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</si>
  <si>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</si>
  <si>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</si>
  <si>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</si>
  <si>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</si>
  <si>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</si>
  <si>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</si>
  <si>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</si>
  <si>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</si>
  <si>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</si>
  <si>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</si>
  <si>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</si>
  <si>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</si>
  <si>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</si>
  <si>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</si>
  <si>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</si>
  <si>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</si>
  <si>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</si>
  <si>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</si>
  <si>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</si>
  <si>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</si>
  <si>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</si>
  <si>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</si>
  <si>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</si>
  <si>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</si>
  <si>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</si>
  <si>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</si>
  <si>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</si>
  <si>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</si>
  <si>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</si>
  <si>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</si>
  <si>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</si>
  <si>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</si>
  <si>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</si>
  <si>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</si>
  <si>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</si>
  <si>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</si>
  <si>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</si>
  <si>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</si>
  <si>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</si>
  <si>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</si>
  <si>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</si>
  <si>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</si>
  <si>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</si>
  <si>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</si>
  <si>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</si>
  <si>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</si>
  <si>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</si>
  <si>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</si>
  <si>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</si>
  <si>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</si>
  <si>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</si>
  <si>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</si>
  <si>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</si>
  <si>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</si>
  <si>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</si>
  <si>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</si>
  <si>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</si>
  <si>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</si>
  <si>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</si>
  <si>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</si>
  <si>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</si>
  <si>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</si>
  <si>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</si>
  <si>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</si>
  <si>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</si>
  <si>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</si>
  <si>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</si>
  <si>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</si>
  <si>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</si>
  <si>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</si>
  <si>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</si>
  <si>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</si>
  <si>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</si>
  <si>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</si>
  <si>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</si>
  <si>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</si>
  <si>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</si>
  <si>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</si>
  <si>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</si>
  <si>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</si>
  <si>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</si>
  <si>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</si>
  <si>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</si>
  <si>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</si>
  <si>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</si>
  <si>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</si>
  <si>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</si>
  <si>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</si>
  <si>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</si>
  <si>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</si>
  <si>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</si>
  <si>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</si>
  <si>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</si>
  <si>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</si>
  <si>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</si>
  <si>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</si>
  <si>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</si>
  <si>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</si>
  <si>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</si>
  <si>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</si>
  <si>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</si>
  <si>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</si>
  <si>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</si>
  <si>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</si>
  <si>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</si>
  <si>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</si>
  <si>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</si>
  <si>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</si>
  <si>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</si>
  <si>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</si>
  <si>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</si>
  <si>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</si>
  <si>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</si>
  <si>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</si>
  <si>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</si>
  <si>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</si>
  <si>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</si>
  <si>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</si>
  <si>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</si>
  <si>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</si>
  <si>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</si>
  <si>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</si>
  <si>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</si>
  <si>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</si>
  <si>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</si>
  <si>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</si>
  <si>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</si>
  <si>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</si>
  <si>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</si>
  <si>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</si>
  <si>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</si>
  <si>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</si>
  <si>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</si>
  <si>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</si>
  <si>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</si>
  <si>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</si>
  <si>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</si>
  <si>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</si>
  <si>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</si>
  <si>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</si>
  <si>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</si>
  <si>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</si>
  <si>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</si>
  <si>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</si>
  <si>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</si>
  <si>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</si>
  <si>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</si>
  <si>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</si>
  <si>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</si>
  <si>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</si>
  <si>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</si>
  <si>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</si>
  <si>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</si>
  <si>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</si>
  <si>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</si>
  <si>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</si>
  <si>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</si>
  <si>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</si>
  <si>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</si>
  <si>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</si>
  <si>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</si>
  <si>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</si>
  <si>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</si>
  <si>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</si>
  <si>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</si>
  <si>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</si>
  <si>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</si>
  <si>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</si>
  <si>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</si>
  <si>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</si>
  <si>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</si>
  <si>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</si>
  <si>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</si>
  <si>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</si>
  <si>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</si>
  <si>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</si>
  <si>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</si>
  <si>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</si>
  <si>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</si>
  <si>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</si>
  <si>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</si>
  <si>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</si>
  <si>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</si>
  <si>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</si>
  <si>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</si>
  <si>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</si>
  <si>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</si>
  <si>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</si>
  <si>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</si>
  <si>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</si>
  <si>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</si>
  <si>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</si>
  <si>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</si>
  <si>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</si>
  <si>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</si>
  <si>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</si>
  <si>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</si>
  <si>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</si>
  <si>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</si>
  <si>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</si>
  <si>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</si>
  <si>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</si>
  <si>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</si>
  <si>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</si>
  <si>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</si>
  <si>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</si>
  <si>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</si>
  <si>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</si>
  <si>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</si>
  <si>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</si>
  <si>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</si>
  <si>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</si>
  <si>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</si>
  <si>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</si>
  <si>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</si>
  <si>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</si>
  <si>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</si>
  <si>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</si>
  <si>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</si>
  <si>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</si>
  <si>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</si>
  <si>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</si>
  <si>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</si>
  <si>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</si>
  <si>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</si>
  <si>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</si>
  <si>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</si>
  <si>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</si>
  <si>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</si>
  <si>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</si>
  <si>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</si>
  <si>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</si>
  <si>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</si>
  <si>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</si>
  <si>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</si>
  <si>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</si>
  <si>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</si>
  <si>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</si>
  <si>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</si>
  <si>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</si>
  <si>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</si>
  <si>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</si>
  <si>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</si>
  <si>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</si>
  <si>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</si>
  <si>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</si>
  <si>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</si>
  <si>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</si>
  <si>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</si>
  <si>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</si>
  <si>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</si>
  <si>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</si>
  <si>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</si>
  <si>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</si>
  <si>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</si>
  <si>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</si>
  <si>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</si>
  <si>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</si>
  <si>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</si>
  <si>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</si>
  <si>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</si>
  <si>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</si>
  <si>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</si>
  <si>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</si>
  <si>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</si>
  <si>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</si>
  <si>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</si>
  <si>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</si>
  <si>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</si>
  <si>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</si>
  <si>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</si>
  <si>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</si>
  <si>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</si>
  <si>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</si>
  <si>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</si>
  <si>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</si>
  <si>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</si>
  <si>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</si>
  <si>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</si>
  <si>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</si>
  <si>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</si>
  <si>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</si>
  <si>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</si>
  <si>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</si>
  <si>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</si>
  <si>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</si>
  <si>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</si>
  <si>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</si>
  <si>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</si>
  <si>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</si>
  <si>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</si>
  <si>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</si>
  <si>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</si>
  <si>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</si>
  <si>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</si>
  <si>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</si>
  <si>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</si>
  <si>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</si>
  <si>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</si>
  <si>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</si>
  <si>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</si>
  <si>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</si>
  <si>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</si>
  <si>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</si>
  <si>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</si>
  <si>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</si>
  <si>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</si>
  <si>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</si>
  <si>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</si>
  <si>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</si>
  <si>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</si>
  <si>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</si>
  <si>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</si>
  <si>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</si>
  <si>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</si>
  <si>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</si>
  <si>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</si>
  <si>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</si>
  <si>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</si>
  <si>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</si>
  <si>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</si>
  <si>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</si>
  <si>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</si>
  <si>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</si>
  <si>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</si>
  <si>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</si>
  <si>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</si>
  <si>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</si>
  <si>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</si>
  <si>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</si>
  <si>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</si>
  <si>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</si>
  <si>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</si>
  <si>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</si>
  <si>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</si>
  <si>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</si>
  <si>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</si>
  <si>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</si>
  <si>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</si>
  <si>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</si>
  <si>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</si>
  <si>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</si>
  <si>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</si>
  <si>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</si>
  <si>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</si>
  <si>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</si>
  <si>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</si>
  <si>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</si>
  <si>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</si>
  <si>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</si>
  <si>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</si>
  <si>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</si>
  <si>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</si>
  <si>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</si>
  <si>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</si>
  <si>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</si>
  <si>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</si>
  <si>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</si>
  <si>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</si>
  <si>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</si>
  <si>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</si>
  <si>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</si>
  <si>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</si>
  <si>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</si>
  <si>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</si>
  <si>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</si>
  <si>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</si>
  <si>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</si>
  <si>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</si>
  <si>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</si>
  <si>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</si>
  <si>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</si>
  <si>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</si>
  <si>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</si>
  <si>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</si>
  <si>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</si>
  <si>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</si>
  <si>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</si>
  <si>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</si>
  <si>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</si>
  <si>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</si>
  <si>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</si>
  <si>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</si>
  <si>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</si>
  <si>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</si>
  <si>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</si>
  <si>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</si>
  <si>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</si>
  <si>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</si>
  <si>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</si>
  <si>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</si>
  <si>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</si>
  <si>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</si>
  <si>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</si>
  <si>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</si>
  <si>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</si>
  <si>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</si>
  <si>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</si>
  <si>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</si>
  <si>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</si>
  <si>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</si>
  <si>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</si>
  <si>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</si>
  <si>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</si>
  <si>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</si>
  <si>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</si>
  <si>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</si>
  <si>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</si>
  <si>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</si>
  <si>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</si>
  <si>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</si>
  <si>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</si>
  <si>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</si>
  <si>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</si>
  <si>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</si>
  <si>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</si>
  <si>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</si>
  <si>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</si>
  <si>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</si>
  <si>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</si>
  <si>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</si>
  <si>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</si>
  <si>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</si>
  <si>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</si>
  <si>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</si>
  <si>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</si>
  <si>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</si>
  <si>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</si>
  <si>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</si>
  <si>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</si>
  <si>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</si>
  <si>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</si>
  <si>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</si>
  <si>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</si>
  <si>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</si>
  <si>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</si>
  <si>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</si>
  <si>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</si>
  <si>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</si>
  <si>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</si>
  <si>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</si>
  <si>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</si>
  <si>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</si>
  <si>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</si>
  <si>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</si>
  <si>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</si>
  <si>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</si>
  <si>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</si>
  <si>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</si>
  <si>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</si>
  <si>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</si>
  <si>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</si>
  <si>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</si>
  <si>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</si>
  <si>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</si>
  <si>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</si>
  <si>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</si>
  <si>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</si>
  <si>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</si>
  <si>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</si>
  <si>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</si>
  <si>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</si>
  <si>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</si>
  <si>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</si>
  <si>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</si>
  <si>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</si>
  <si>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</si>
  <si>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</si>
  <si>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</si>
  <si>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</si>
  <si>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</si>
  <si>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</si>
  <si>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</si>
  <si>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</si>
  <si>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</si>
  <si>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</si>
  <si>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</si>
  <si>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</si>
  <si>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</si>
  <si>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</si>
  <si>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</si>
  <si>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</si>
  <si>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</si>
  <si>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</si>
  <si>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</si>
  <si>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</si>
  <si>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</si>
  <si>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</si>
  <si>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</si>
  <si>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</si>
  <si>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</si>
  <si>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</si>
  <si>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</si>
  <si>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</si>
  <si>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</si>
  <si>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</si>
  <si>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</si>
  <si>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</si>
  <si>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</si>
  <si>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</si>
  <si>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</si>
  <si>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</si>
  <si>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</si>
  <si>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</si>
  <si>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</si>
  <si>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</si>
  <si>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</si>
  <si>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</si>
  <si>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</si>
  <si>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</si>
  <si>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</si>
  <si>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</si>
  <si>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</si>
  <si>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</si>
  <si>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</si>
  <si>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</si>
  <si>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</si>
  <si>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</si>
  <si>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</si>
  <si>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</si>
  <si>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</si>
  <si>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</si>
  <si>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</si>
  <si>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</si>
  <si>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</si>
  <si>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</si>
  <si>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</si>
  <si>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</si>
  <si>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</si>
  <si>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</si>
  <si>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</si>
  <si>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</si>
  <si>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</si>
  <si>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</si>
  <si>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</si>
  <si>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</si>
  <si>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</si>
  <si>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</si>
  <si>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</si>
  <si>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</si>
  <si>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</si>
  <si>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</si>
  <si>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</si>
  <si>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</si>
  <si>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</si>
  <si>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</si>
  <si>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</si>
  <si>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</si>
  <si>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</si>
  <si>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</si>
  <si>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</si>
  <si>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</si>
  <si>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</si>
  <si>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</si>
  <si>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</si>
  <si>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</si>
  <si>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</si>
  <si>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</si>
  <si>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</si>
  <si>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</si>
  <si>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</si>
  <si>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</si>
  <si>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</si>
  <si>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</si>
  <si>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</si>
  <si>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</si>
  <si>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</si>
  <si>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</si>
  <si>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</si>
  <si>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</si>
  <si>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</si>
  <si>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</si>
  <si>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</si>
  <si>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</si>
  <si>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</si>
  <si>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</si>
  <si>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</si>
  <si>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</si>
  <si>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</si>
  <si>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</si>
  <si>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</si>
  <si>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</si>
  <si>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</si>
  <si>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</si>
  <si>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</si>
  <si>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</si>
  <si>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</si>
  <si>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</si>
  <si>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</si>
  <si>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</si>
  <si>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</si>
  <si>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</si>
  <si>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</si>
  <si>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</si>
  <si>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</si>
  <si>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</si>
  <si>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</si>
  <si>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</si>
  <si>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</si>
  <si>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</si>
  <si>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</si>
  <si>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</si>
  <si>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</si>
  <si>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</si>
  <si>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</si>
  <si>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</si>
  <si>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</si>
  <si>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</si>
  <si>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</si>
  <si>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</si>
  <si>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</si>
  <si>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</si>
  <si>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</si>
  <si>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</si>
  <si>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</si>
  <si>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</si>
  <si>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</si>
  <si>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</si>
  <si>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</si>
  <si>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</si>
  <si>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</si>
  <si>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</si>
  <si>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</si>
  <si>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</si>
  <si>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</si>
  <si>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</si>
  <si>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</si>
  <si>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</si>
  <si>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</si>
  <si>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</si>
  <si>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</si>
  <si>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</si>
  <si>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</si>
  <si>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</si>
  <si>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</si>
  <si>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</si>
  <si>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</si>
  <si>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</si>
  <si>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</si>
  <si>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</si>
  <si>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</si>
  <si>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</si>
  <si>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</si>
  <si>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</si>
  <si>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</si>
  <si>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</si>
  <si>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</si>
  <si>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</si>
  <si>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</si>
  <si>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</si>
  <si>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</si>
  <si>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</si>
  <si>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</si>
  <si>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</si>
  <si>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</si>
  <si>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</si>
  <si>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</si>
  <si>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</si>
  <si>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</si>
  <si>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</si>
  <si>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</si>
  <si>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</si>
  <si>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</si>
  <si>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</si>
  <si>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</si>
  <si>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</si>
  <si>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</si>
  <si>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</si>
  <si>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</si>
  <si>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</si>
  <si>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</si>
  <si>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</si>
  <si>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</si>
  <si>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</si>
  <si>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</si>
  <si>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</si>
  <si>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</si>
  <si>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</si>
  <si>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</si>
  <si>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</si>
  <si>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</si>
  <si>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</si>
  <si>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</si>
  <si>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</si>
  <si>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</si>
  <si>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</si>
  <si>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</si>
  <si>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</si>
  <si>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</si>
  <si>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</si>
  <si>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</si>
  <si>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</si>
  <si>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</si>
  <si>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</si>
  <si>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</si>
  <si>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</si>
  <si>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</si>
  <si>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</si>
  <si>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</si>
  <si>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</si>
  <si>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</si>
  <si>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</si>
  <si>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</si>
  <si>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</si>
  <si>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</si>
  <si>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</si>
  <si>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</si>
  <si>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</si>
  <si>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</si>
  <si>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</si>
  <si>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</si>
  <si>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</si>
  <si>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</si>
  <si>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</si>
  <si>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</si>
  <si>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</si>
  <si>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</si>
  <si>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</si>
  <si>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</si>
  <si>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</si>
  <si>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</si>
  <si>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</si>
  <si>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</si>
  <si>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</si>
  <si>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</si>
  <si>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</si>
  <si>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</si>
  <si>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</si>
  <si>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</si>
  <si>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</si>
  <si>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</si>
  <si>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</si>
  <si>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</si>
  <si>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</si>
  <si>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</si>
  <si>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</si>
  <si>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</si>
  <si>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</si>
  <si>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</si>
  <si>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</si>
  <si>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</si>
  <si>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</si>
  <si>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</si>
  <si>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</si>
  <si>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</si>
  <si>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</si>
  <si>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</si>
  <si>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</si>
  <si>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</si>
  <si>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</si>
  <si>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</si>
  <si>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</si>
  <si>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</si>
  <si>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</si>
  <si>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</si>
  <si>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</si>
  <si>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</si>
  <si>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</si>
  <si>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</si>
  <si>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</si>
  <si>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</si>
  <si>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</si>
  <si>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</si>
  <si>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</si>
  <si>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</si>
  <si>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</si>
  <si>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</si>
  <si>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</si>
  <si>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</si>
  <si>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</si>
  <si>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</si>
  <si>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</si>
  <si>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</si>
  <si>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</si>
  <si>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</si>
  <si>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</si>
  <si>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</si>
  <si>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</si>
  <si>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</si>
  <si>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</si>
  <si>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</si>
  <si>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</si>
  <si>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</si>
  <si>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</si>
  <si>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</si>
  <si>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</si>
  <si>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</si>
  <si>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</si>
  <si>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</si>
  <si>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</si>
  <si>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</si>
  <si>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</si>
  <si>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</si>
  <si>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</si>
  <si>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</si>
  <si>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</si>
  <si>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</si>
  <si>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</si>
  <si>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</si>
  <si>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</si>
  <si>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</si>
  <si>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</si>
  <si>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</si>
  <si>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</si>
  <si>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</si>
  <si>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</si>
  <si>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</si>
  <si>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</si>
  <si>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</si>
  <si>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</si>
  <si>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</si>
  <si>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</si>
  <si>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</si>
  <si>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</si>
  <si>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</si>
  <si>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</si>
  <si>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</si>
  <si>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</si>
  <si>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</si>
  <si>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</si>
  <si>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</si>
  <si>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</si>
  <si>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</si>
  <si>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</si>
  <si>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</si>
  <si>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</si>
  <si>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</si>
  <si>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</si>
  <si>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</si>
  <si>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</si>
  <si>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</si>
  <si>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</si>
  <si>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</si>
  <si>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</si>
  <si>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</si>
  <si>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</si>
  <si>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</si>
  <si>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</si>
  <si>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</si>
  <si>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</si>
  <si>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</si>
  <si>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</si>
  <si>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</si>
  <si>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</si>
  <si>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</si>
  <si>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</si>
  <si>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</si>
  <si>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</si>
  <si>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</si>
  <si>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</si>
  <si>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</si>
  <si>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</si>
  <si>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</si>
  <si>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</si>
  <si>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</si>
  <si>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</si>
  <si>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</si>
  <si>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</si>
  <si>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</si>
  <si>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</si>
  <si>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</si>
  <si>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</si>
  <si>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</si>
  <si>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</si>
  <si>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</si>
  <si>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</si>
  <si>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</si>
  <si>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</si>
  <si>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</si>
  <si>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</si>
  <si>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</si>
  <si>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</si>
  <si>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</si>
  <si>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</si>
  <si>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</si>
  <si>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</si>
  <si>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</si>
  <si>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</si>
  <si>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</si>
  <si>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</si>
  <si>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</si>
  <si>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</si>
  <si>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</si>
  <si>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</si>
  <si>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</si>
  <si>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</si>
  <si>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</si>
  <si>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</si>
  <si>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</si>
  <si>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</si>
  <si>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</si>
  <si>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</si>
  <si>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</si>
  <si>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</si>
  <si>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</si>
  <si>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</si>
  <si>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</si>
  <si>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</si>
  <si>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</si>
  <si>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</si>
  <si>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</si>
  <si>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</si>
  <si>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</si>
  <si>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</si>
  <si>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</si>
  <si>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</si>
  <si>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</si>
  <si>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</si>
  <si>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</si>
  <si>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</si>
  <si>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</si>
  <si>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</si>
  <si>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</si>
  <si>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</si>
  <si>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</si>
  <si>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</si>
  <si>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</si>
  <si>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</si>
  <si>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</si>
  <si>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</si>
  <si>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</si>
  <si>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</si>
  <si>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</si>
  <si>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</si>
  <si>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</si>
  <si>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</si>
  <si>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</si>
  <si>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</si>
  <si>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</si>
  <si>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</si>
  <si>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</si>
  <si>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</si>
  <si>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</si>
  <si>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</si>
  <si>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</si>
  <si>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</si>
  <si>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</si>
  <si>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</si>
  <si>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</si>
  <si>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</si>
  <si>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</si>
  <si>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</si>
  <si>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</si>
  <si>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</si>
  <si>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</si>
  <si>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</si>
  <si>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</si>
  <si>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</si>
  <si>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</si>
  <si>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</si>
  <si>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</si>
  <si>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</si>
  <si>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</si>
  <si>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</si>
  <si>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</si>
  <si>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</si>
  <si>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</si>
  <si>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</si>
  <si>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</si>
  <si>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</si>
  <si>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</si>
  <si>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</si>
  <si>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</si>
  <si>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</si>
  <si>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</si>
  <si>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</si>
  <si>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</si>
  <si>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</si>
  <si>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</si>
  <si>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</si>
  <si>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</si>
  <si>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</si>
  <si>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</si>
  <si>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</si>
  <si>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</si>
  <si>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</si>
  <si>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</si>
  <si>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</si>
  <si>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</si>
  <si>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</si>
  <si>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</si>
  <si>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</si>
  <si>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</si>
  <si>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</si>
  <si>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</si>
  <si>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</si>
  <si>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</si>
  <si>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</si>
  <si>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</si>
  <si>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</si>
  <si>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</si>
  <si>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</si>
  <si>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</si>
  <si>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</si>
  <si>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</si>
  <si>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</si>
  <si>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</si>
  <si>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</si>
  <si>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</si>
  <si>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</si>
  <si>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</si>
  <si>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</si>
  <si>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</si>
  <si>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</si>
  <si>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</si>
  <si>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</si>
  <si>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</si>
  <si>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</si>
  <si>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</si>
  <si>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</si>
  <si>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</si>
  <si>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</si>
  <si>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</si>
  <si>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</si>
  <si>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</si>
  <si>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</si>
  <si>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</si>
  <si>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</si>
  <si>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</si>
  <si>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</si>
  <si>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</si>
  <si>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</si>
  <si>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</si>
  <si>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</si>
  <si>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</si>
  <si>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</si>
  <si>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</si>
  <si>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</si>
  <si>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</si>
  <si>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</si>
  <si>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</si>
  <si>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</si>
  <si>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</si>
  <si>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</si>
  <si>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</si>
  <si>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</si>
  <si>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</si>
  <si>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</si>
  <si>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</si>
  <si>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</si>
  <si>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</si>
  <si>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</si>
  <si>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</si>
  <si>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</si>
  <si>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</si>
  <si>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</si>
  <si>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</si>
  <si>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</si>
  <si>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</si>
  <si>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</si>
  <si>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</si>
  <si>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</si>
  <si>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</si>
  <si>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</si>
  <si>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</si>
  <si>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</si>
  <si>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</si>
  <si>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</si>
  <si>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</si>
  <si>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</si>
  <si>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</si>
  <si>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</si>
  <si>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</si>
  <si>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</si>
  <si>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</si>
  <si>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</si>
  <si>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</si>
  <si>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</si>
  <si>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</si>
  <si>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</si>
  <si>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</si>
  <si>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</si>
  <si>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</si>
  <si>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</si>
  <si>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</si>
  <si>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</si>
  <si>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</si>
  <si>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</si>
  <si>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</si>
  <si>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</si>
  <si>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</si>
  <si>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</si>
  <si>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</si>
  <si>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</si>
  <si>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</si>
  <si>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</si>
  <si>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</si>
  <si>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</si>
  <si>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</si>
  <si>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</si>
  <si>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</si>
  <si>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</si>
  <si>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</si>
  <si>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</si>
  <si>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</si>
  <si>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</si>
  <si>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</si>
  <si>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</si>
  <si>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</si>
  <si>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</si>
  <si>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</si>
  <si>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</si>
  <si>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</si>
  <si>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</si>
  <si>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</si>
  <si>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</si>
  <si>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</si>
  <si>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</si>
  <si>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</si>
  <si>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</si>
  <si>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</si>
  <si>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</si>
  <si>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</si>
  <si>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</si>
  <si>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</si>
  <si>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</si>
  <si>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</si>
  <si>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</si>
  <si>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</si>
  <si>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</si>
  <si>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</si>
  <si>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</si>
  <si>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</si>
  <si>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</si>
  <si>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</si>
  <si>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</si>
  <si>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</si>
  <si>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</si>
  <si>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</si>
  <si>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</si>
  <si>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</si>
  <si>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</si>
  <si>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</si>
  <si>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</si>
  <si>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</si>
  <si>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</si>
  <si>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</si>
  <si>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</si>
  <si>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</si>
  <si>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</si>
  <si>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</si>
  <si>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</si>
  <si>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</si>
  <si>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</si>
  <si>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</si>
  <si>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</si>
  <si>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</si>
  <si>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</si>
  <si>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</si>
  <si>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</si>
  <si>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</si>
  <si>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</si>
  <si>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</si>
  <si>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</si>
  <si>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</si>
  <si>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</si>
  <si>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</si>
  <si>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</si>
  <si>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</si>
  <si>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</si>
  <si>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</si>
  <si>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</si>
  <si>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</si>
  <si>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</si>
  <si>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</si>
  <si>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</si>
  <si>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</si>
  <si>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</si>
  <si>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</si>
  <si>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</si>
  <si>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</si>
  <si>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</si>
  <si>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</si>
  <si>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</si>
  <si>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</si>
  <si>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</si>
  <si>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</si>
  <si>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</si>
  <si>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</si>
  <si>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</si>
  <si>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</si>
  <si>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</si>
  <si>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</si>
  <si>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</si>
  <si>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</si>
  <si>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</si>
  <si>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</si>
  <si>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</si>
  <si>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</si>
  <si>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</si>
  <si>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</si>
  <si>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</si>
  <si>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</si>
  <si>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</si>
  <si>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</si>
  <si>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</si>
  <si>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</si>
  <si>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</si>
  <si>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</si>
  <si>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</si>
  <si>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</si>
  <si>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</si>
  <si>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</si>
  <si>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</si>
  <si>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</si>
  <si>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</si>
  <si>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</si>
  <si>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</si>
  <si>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</si>
  <si>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</si>
  <si>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</si>
  <si>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</si>
  <si>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</si>
  <si>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</si>
  <si>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</si>
  <si>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</si>
  <si>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</si>
  <si>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</si>
  <si>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</si>
  <si>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</si>
  <si>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</si>
  <si>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</si>
  <si>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</si>
  <si>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</si>
  <si>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</si>
  <si>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</si>
  <si>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</si>
  <si>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</si>
  <si>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</si>
  <si>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</si>
  <si>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</si>
  <si>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</si>
  <si>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</si>
  <si>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</si>
  <si>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</si>
  <si>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</si>
  <si>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</si>
  <si>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</si>
  <si>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</si>
  <si>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</si>
  <si>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</si>
  <si>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</si>
  <si>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</si>
  <si>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</si>
  <si>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</si>
  <si>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</si>
  <si>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</si>
  <si>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</si>
  <si>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</si>
  <si>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</si>
  <si>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</si>
  <si>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</si>
  <si>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</si>
  <si>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</si>
  <si>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</si>
  <si>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</si>
  <si>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</si>
  <si>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</si>
  <si>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</si>
  <si>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</si>
  <si>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</si>
  <si>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</si>
  <si>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</si>
  <si>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</si>
  <si>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</si>
  <si>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</si>
  <si>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</si>
  <si>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</si>
  <si>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</si>
  <si>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</si>
  <si>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</si>
  <si>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</si>
  <si>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</si>
  <si>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</si>
  <si>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</si>
  <si>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</si>
  <si>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</si>
  <si>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</si>
  <si>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</si>
  <si>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</si>
  <si>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</si>
  <si>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</si>
  <si>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</si>
  <si>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</si>
  <si>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</si>
  <si>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</si>
  <si>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</si>
  <si>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</si>
  <si>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</si>
  <si>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</si>
  <si>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</si>
  <si>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</si>
  <si>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</si>
  <si>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</si>
  <si>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</si>
  <si>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</si>
  <si>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</si>
  <si>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</si>
  <si>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</si>
  <si>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</si>
  <si>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</si>
  <si>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</si>
  <si>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</si>
  <si>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</si>
  <si>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</si>
  <si>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</si>
  <si>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</si>
  <si>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</si>
  <si>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</si>
  <si>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</si>
  <si>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</si>
  <si>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</si>
  <si>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</si>
  <si>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</si>
  <si>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</si>
  <si>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</si>
  <si>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</si>
  <si>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</si>
  <si>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</si>
  <si>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</si>
  <si>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</si>
  <si>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</si>
  <si>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</si>
  <si>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</si>
  <si>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</si>
  <si>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</si>
  <si>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</si>
  <si>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</si>
  <si>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</si>
  <si>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</si>
  <si>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</si>
  <si>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</si>
  <si>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</si>
  <si>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</si>
  <si>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</si>
  <si>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</si>
  <si>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</si>
  <si>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</si>
  <si>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</si>
  <si>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</si>
  <si>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</si>
  <si>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</si>
  <si>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</si>
  <si>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</si>
  <si>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</si>
  <si>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</si>
  <si>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</si>
  <si>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</si>
  <si>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</si>
  <si>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</si>
  <si>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</si>
  <si>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</si>
  <si>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</si>
  <si>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</si>
  <si>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</si>
  <si>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</si>
  <si>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</si>
  <si>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</si>
  <si>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</si>
  <si>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</si>
  <si>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</si>
  <si>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</si>
  <si>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</si>
  <si>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</si>
  <si>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</si>
  <si>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</si>
  <si>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</si>
  <si>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</si>
  <si>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</si>
  <si>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</si>
  <si>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</si>
  <si>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</si>
  <si>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</si>
  <si>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</si>
  <si>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</si>
  <si>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</si>
  <si>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</si>
  <si>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</si>
  <si>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</si>
  <si>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</si>
  <si>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</si>
  <si>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</si>
  <si>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</si>
  <si>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</si>
  <si>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</si>
  <si>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</si>
  <si>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</si>
  <si>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</si>
  <si>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</si>
  <si>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</si>
  <si>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</si>
  <si>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</si>
  <si>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</si>
  <si>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</si>
  <si>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</si>
  <si>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</si>
  <si>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</si>
  <si>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</si>
  <si>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</si>
  <si>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</si>
  <si>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</si>
  <si>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</si>
  <si>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</si>
  <si>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</si>
  <si>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</si>
  <si>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</si>
  <si>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</si>
  <si>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</si>
  <si>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</si>
  <si>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</si>
  <si>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</si>
  <si>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</si>
  <si>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</si>
  <si>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</si>
  <si>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</si>
  <si>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</si>
  <si>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</si>
  <si>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</si>
  <si>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</si>
  <si>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</si>
  <si>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</si>
  <si>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</si>
  <si>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</si>
  <si>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</si>
  <si>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</si>
  <si>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</si>
  <si>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</si>
  <si>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</si>
  <si>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</si>
  <si>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</si>
  <si>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</si>
  <si>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</si>
  <si>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</si>
  <si>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</si>
  <si>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</si>
  <si>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</si>
  <si>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</si>
  <si>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</si>
  <si>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</si>
  <si>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</si>
  <si>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</si>
  <si>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</si>
  <si>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</si>
  <si>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</si>
  <si>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</si>
  <si>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</si>
  <si>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</si>
  <si>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</si>
  <si>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</si>
  <si>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</si>
  <si>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</si>
  <si>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</si>
  <si>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</si>
  <si>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</si>
  <si>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</si>
  <si>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</si>
  <si>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</si>
  <si>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</si>
  <si>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</si>
  <si>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</si>
  <si>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</si>
  <si>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</si>
  <si>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</si>
  <si>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</si>
  <si>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</si>
  <si>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</si>
  <si>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</si>
  <si>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</si>
  <si>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</si>
  <si>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</si>
  <si>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</si>
  <si>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</si>
  <si>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</si>
  <si>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</si>
  <si>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</si>
  <si>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</si>
  <si>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</si>
  <si>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</si>
  <si>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</si>
  <si>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</si>
  <si>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</si>
  <si>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</si>
  <si>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</si>
  <si>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</si>
  <si>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</si>
  <si>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</si>
  <si>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</si>
  <si>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</si>
  <si>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</si>
  <si>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</si>
  <si>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</si>
  <si>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</si>
  <si>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</si>
  <si>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</si>
  <si>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</si>
  <si>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</si>
  <si>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</si>
  <si>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</si>
  <si>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</si>
  <si>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</si>
  <si>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</si>
  <si>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</si>
  <si>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</si>
  <si>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</si>
  <si>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</si>
  <si>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</si>
  <si>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</si>
  <si>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</si>
  <si>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</si>
  <si>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</si>
  <si>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</si>
  <si>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</si>
  <si>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</si>
  <si>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</si>
  <si>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</si>
  <si>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</si>
  <si>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</si>
  <si>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</si>
  <si>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</si>
  <si>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</si>
  <si>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</si>
  <si>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</si>
  <si>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</si>
  <si>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</si>
  <si>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</si>
  <si>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</si>
  <si>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</si>
  <si>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</si>
  <si>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</si>
  <si>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</si>
  <si>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</si>
  <si>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</si>
  <si>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</si>
  <si>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</si>
  <si>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</si>
  <si>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</si>
  <si>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</si>
  <si>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</si>
  <si>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</si>
  <si>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</si>
  <si>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</si>
  <si>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</si>
  <si>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</si>
  <si>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</si>
  <si>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</si>
  <si>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</si>
  <si>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</si>
  <si>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</si>
  <si>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</si>
  <si>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</si>
  <si>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</si>
  <si>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</si>
  <si>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</si>
  <si>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</si>
  <si>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</si>
  <si>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</si>
  <si>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</si>
  <si>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</si>
  <si>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</si>
  <si>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</si>
  <si>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</si>
  <si>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</si>
  <si>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</si>
  <si>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</si>
  <si>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</si>
  <si>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</si>
  <si>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</si>
  <si>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</si>
  <si>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</si>
  <si>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</si>
  <si>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</si>
  <si>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</si>
  <si>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</si>
  <si>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</si>
  <si>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</si>
  <si>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</si>
  <si>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</si>
  <si>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</si>
  <si>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</si>
  <si>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</si>
  <si>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</si>
  <si>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</si>
  <si>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</si>
  <si>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</si>
  <si>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</si>
  <si>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</si>
  <si>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</si>
  <si>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</si>
  <si>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</si>
  <si>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</si>
  <si>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</si>
  <si>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</si>
  <si>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</si>
  <si>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</si>
  <si>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</si>
  <si>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</si>
  <si>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</si>
  <si>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</si>
  <si>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</si>
  <si>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</si>
  <si>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</si>
  <si>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</si>
  <si>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</si>
  <si>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</si>
  <si>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</si>
  <si>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</si>
  <si>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</si>
  <si>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</si>
  <si>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</si>
  <si>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</si>
  <si>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</si>
  <si>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</si>
  <si>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</si>
  <si>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</si>
  <si>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</si>
  <si>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</si>
  <si>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</si>
  <si>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</si>
  <si>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</si>
  <si>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</si>
  <si>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</si>
  <si>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</si>
  <si>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</si>
  <si>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</si>
  <si>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</si>
  <si>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</si>
  <si>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</si>
  <si>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</si>
  <si>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</si>
  <si>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</si>
  <si>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</si>
  <si>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</si>
  <si>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</si>
  <si>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</si>
  <si>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</si>
  <si>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</si>
  <si>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</si>
  <si>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</si>
  <si>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</si>
  <si>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</si>
  <si>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</si>
  <si>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</si>
  <si>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</si>
  <si>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</si>
  <si>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</si>
  <si>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</si>
  <si>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</si>
  <si>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</si>
  <si>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</si>
  <si>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</si>
  <si>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</si>
  <si>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</si>
  <si>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</si>
  <si>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</si>
  <si>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</si>
  <si>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</si>
  <si>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</si>
  <si>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</si>
  <si>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</si>
  <si>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</si>
  <si>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</si>
  <si>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</si>
  <si>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</si>
  <si>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</si>
  <si>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</si>
  <si>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</si>
  <si>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</si>
  <si>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</si>
  <si>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</si>
  <si>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</si>
  <si>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</si>
  <si>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</si>
  <si>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</si>
  <si>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</si>
  <si>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</si>
  <si>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</si>
  <si>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</si>
  <si>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</si>
  <si>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</si>
  <si>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</si>
  <si>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</si>
  <si>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</si>
  <si>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</si>
  <si>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</si>
  <si>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</si>
  <si>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</si>
  <si>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</si>
  <si>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</si>
  <si>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</si>
  <si>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</si>
  <si>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</si>
  <si>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</si>
  <si>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</si>
  <si>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</si>
  <si>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</si>
  <si>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</si>
  <si>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</si>
  <si>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</si>
  <si>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</si>
  <si>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</si>
  <si>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</si>
  <si>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</si>
  <si>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</si>
  <si>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</si>
  <si>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</si>
  <si>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</si>
  <si>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</si>
  <si>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</si>
  <si>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</si>
  <si>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</si>
  <si>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</si>
  <si>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</si>
  <si>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</si>
  <si>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</si>
  <si>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</si>
  <si>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</si>
  <si>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</si>
  <si>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</si>
  <si>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</si>
  <si>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</si>
  <si>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</si>
  <si>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</si>
  <si>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</si>
  <si>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</si>
  <si>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</si>
  <si>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</si>
  <si>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</si>
  <si>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</si>
  <si>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</si>
  <si>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</si>
  <si>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</si>
  <si>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</si>
  <si>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</si>
  <si>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</si>
  <si>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</si>
  <si>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</si>
  <si>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</si>
  <si>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</si>
  <si>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</si>
  <si>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</si>
  <si>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</si>
  <si>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</si>
  <si>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</si>
  <si>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</si>
  <si>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</si>
  <si>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</si>
  <si>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</si>
  <si>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</si>
  <si>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</si>
  <si>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</si>
  <si>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</si>
  <si>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</si>
  <si>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</si>
  <si>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</si>
  <si>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</si>
  <si>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</si>
  <si>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</si>
  <si>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</si>
  <si>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</si>
  <si>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</si>
  <si>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</si>
  <si>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</si>
  <si>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</si>
  <si>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</si>
  <si>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</si>
  <si>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</si>
  <si>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</si>
  <si>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</si>
  <si>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</si>
  <si>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</si>
  <si>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</si>
  <si>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</si>
  <si>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</si>
  <si>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</si>
  <si>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</si>
  <si>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</si>
  <si>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</si>
  <si>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</si>
  <si>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</si>
  <si>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</si>
  <si>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</si>
  <si>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</si>
  <si>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</si>
  <si>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</si>
  <si>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</si>
  <si>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</si>
  <si>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</si>
  <si>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</si>
  <si>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</si>
  <si>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</si>
  <si>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</si>
  <si>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</si>
  <si>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</si>
  <si>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</si>
  <si>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</si>
  <si>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</si>
  <si>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</si>
  <si>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</si>
  <si>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</si>
  <si>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</si>
  <si>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</si>
  <si>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</si>
  <si>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</si>
  <si>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</si>
  <si>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</si>
  <si>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</si>
  <si>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</si>
  <si>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</si>
  <si>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</si>
  <si>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</si>
  <si>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</si>
  <si>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</si>
  <si>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</si>
  <si>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</si>
  <si>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</si>
  <si>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</si>
  <si>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</si>
  <si>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</si>
  <si>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</si>
  <si>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</si>
  <si>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</si>
  <si>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</si>
  <si>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</si>
  <si>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</si>
  <si>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</si>
  <si>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</si>
  <si>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</si>
  <si>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</si>
  <si>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</si>
  <si>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</si>
  <si>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</si>
  <si>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</si>
  <si>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</si>
  <si>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</si>
  <si>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</si>
  <si>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</si>
  <si>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</si>
  <si>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</si>
  <si>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</si>
  <si>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</si>
  <si>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</si>
  <si>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</si>
  <si>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</si>
  <si>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</si>
  <si>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</si>
  <si>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</si>
  <si>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</si>
  <si>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</si>
  <si>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</si>
  <si>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</si>
  <si>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</si>
  <si>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</si>
  <si>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</si>
  <si>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</si>
  <si>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</si>
  <si>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</si>
  <si>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</si>
  <si>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</si>
  <si>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</si>
  <si>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</si>
  <si>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</si>
  <si>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</si>
  <si>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</si>
  <si>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</si>
  <si>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</si>
  <si>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</si>
  <si>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</si>
  <si>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</si>
  <si>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</si>
  <si>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</si>
  <si>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</si>
  <si>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</si>
  <si>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</si>
  <si>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</si>
  <si>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</si>
  <si>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</si>
  <si>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</si>
  <si>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</si>
  <si>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</si>
  <si>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</si>
  <si>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</si>
  <si>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</si>
  <si>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</si>
  <si>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</si>
  <si>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</si>
  <si>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</si>
  <si>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</si>
  <si>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</si>
  <si>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</si>
  <si>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</si>
  <si>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</si>
  <si>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</si>
  <si>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</si>
  <si>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</si>
  <si>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</si>
  <si>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</si>
  <si>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</si>
  <si>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</si>
  <si>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</si>
  <si>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</si>
  <si>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</si>
  <si>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</si>
  <si>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</si>
  <si>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</si>
  <si>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</si>
  <si>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</si>
  <si>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</si>
  <si>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</si>
  <si>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</si>
  <si>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</si>
  <si>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</si>
  <si>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</si>
  <si>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</si>
  <si>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</si>
  <si>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</si>
  <si>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</si>
  <si>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</si>
  <si>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</si>
  <si>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</si>
  <si>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</si>
  <si>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</si>
  <si>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</si>
  <si>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</si>
  <si>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</si>
  <si>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</si>
  <si>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</si>
  <si>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</si>
  <si>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</si>
  <si>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</si>
  <si>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</si>
  <si>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</si>
  <si>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</si>
  <si>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</si>
  <si>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</si>
  <si>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</si>
  <si>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</si>
  <si>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</si>
  <si>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</si>
  <si>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</si>
  <si>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</si>
  <si>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</si>
  <si>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</si>
  <si>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</si>
  <si>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</si>
  <si>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</si>
  <si>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</si>
  <si>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</si>
  <si>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</si>
  <si>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</si>
  <si>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</si>
  <si>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</si>
  <si>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</si>
  <si>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</si>
  <si>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</si>
  <si>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</si>
  <si>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</si>
  <si>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</si>
  <si>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</si>
  <si>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</si>
  <si>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</si>
  <si>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</si>
  <si>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</si>
  <si>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</si>
  <si>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</si>
  <si>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</si>
  <si>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</si>
  <si>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</si>
  <si>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</si>
  <si>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</si>
  <si>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</si>
  <si>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</si>
  <si>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</si>
  <si>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</si>
  <si>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</si>
  <si>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</si>
  <si>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</si>
  <si>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</si>
  <si>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</si>
  <si>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</si>
  <si>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</si>
  <si>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</si>
  <si>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</si>
  <si>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</si>
  <si>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</si>
  <si>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</si>
  <si>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</si>
  <si>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</si>
  <si>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</si>
  <si>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</si>
  <si>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</si>
  <si>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</si>
  <si>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</si>
  <si>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</si>
  <si>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</si>
  <si>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</si>
  <si>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</si>
  <si>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</si>
  <si>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</si>
  <si>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</si>
  <si>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</si>
  <si>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</si>
  <si>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</si>
  <si>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</si>
  <si>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</si>
  <si>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</si>
  <si>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</si>
  <si>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</si>
  <si>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</si>
  <si>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</si>
  <si>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</si>
  <si>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</si>
  <si>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</si>
  <si>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</si>
  <si>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</si>
  <si>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</si>
  <si>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</si>
  <si>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</si>
  <si>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</si>
  <si>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</si>
  <si>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</si>
  <si>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</si>
  <si>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</si>
  <si>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</si>
  <si>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</si>
  <si>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</si>
  <si>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</si>
  <si>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</si>
  <si>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</si>
  <si>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</si>
  <si>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</si>
  <si>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</si>
  <si>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</si>
  <si>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</si>
  <si>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</si>
  <si>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</si>
  <si>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</si>
  <si>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</si>
  <si>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</si>
  <si>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</si>
  <si>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</si>
  <si>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</si>
  <si>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</si>
  <si>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</si>
  <si>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</si>
  <si>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</si>
  <si>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</si>
  <si>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</si>
  <si>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</si>
  <si>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</si>
  <si>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</si>
  <si>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</si>
  <si>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</si>
  <si>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</si>
  <si>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</si>
  <si>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</si>
  <si>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</si>
  <si>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</si>
  <si>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</si>
  <si>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</si>
  <si>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</si>
  <si>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</si>
  <si>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</si>
  <si>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</si>
  <si>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</si>
  <si>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</si>
  <si>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</si>
  <si>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</si>
  <si>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</si>
  <si>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</si>
  <si>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</si>
  <si>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</si>
  <si>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</si>
  <si>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</si>
  <si>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</si>
  <si>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</si>
  <si>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</si>
  <si>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</si>
  <si>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</si>
  <si>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</si>
  <si>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</si>
  <si>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</si>
  <si>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</si>
  <si>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</si>
  <si>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</si>
  <si>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</si>
  <si>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</si>
  <si>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</si>
  <si>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</si>
  <si>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</si>
  <si>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</si>
  <si>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</si>
  <si>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</si>
  <si>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</si>
  <si>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</si>
  <si>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</si>
  <si>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</si>
  <si>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</si>
  <si>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</si>
  <si>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</si>
  <si>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</si>
  <si>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</si>
  <si>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</si>
  <si>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</si>
  <si>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</si>
  <si>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</si>
  <si>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</si>
  <si>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</si>
  <si>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</si>
  <si>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</si>
  <si>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</si>
  <si>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</si>
  <si>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</si>
  <si>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</si>
  <si>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</si>
  <si>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</si>
  <si>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</si>
  <si>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</si>
  <si>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</si>
  <si>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</si>
  <si>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</si>
  <si>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</si>
  <si>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</si>
  <si>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</si>
  <si>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</si>
  <si>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</si>
  <si>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</si>
  <si>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</si>
  <si>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</si>
  <si>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</si>
  <si>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</si>
  <si>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</si>
  <si>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</si>
  <si>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</si>
  <si>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</si>
  <si>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</si>
  <si>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</si>
  <si>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</si>
  <si>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</si>
  <si>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</si>
  <si>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</si>
  <si>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</si>
  <si>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</si>
  <si>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</si>
  <si>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</si>
  <si>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</si>
  <si>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</si>
  <si>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</si>
  <si>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</si>
  <si>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</si>
  <si>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</si>
  <si>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</si>
  <si>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</si>
  <si>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</si>
  <si>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</si>
  <si>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</si>
  <si>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</si>
  <si>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</si>
  <si>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</si>
  <si>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</si>
  <si>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</si>
  <si>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</si>
  <si>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</si>
  <si>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</si>
  <si>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</si>
  <si>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</si>
  <si>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</si>
  <si>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</si>
  <si>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</si>
  <si>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</si>
  <si>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</si>
  <si>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</si>
  <si>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</si>
  <si>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</si>
  <si>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</si>
  <si>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</si>
  <si>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</si>
  <si>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</si>
  <si>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</si>
  <si>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</si>
  <si>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</si>
  <si>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</si>
  <si>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</si>
  <si>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</si>
  <si>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</si>
  <si>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</si>
  <si>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</si>
  <si>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</si>
  <si>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</si>
  <si>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</si>
  <si>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</si>
  <si>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</si>
  <si>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</si>
  <si>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</si>
  <si>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</si>
  <si>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</si>
  <si>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</si>
  <si>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</si>
  <si>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</si>
  <si>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</si>
  <si>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</si>
  <si>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</si>
  <si>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</si>
  <si>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</si>
  <si>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</si>
  <si>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</si>
  <si>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</si>
  <si>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</si>
  <si>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</si>
  <si>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</si>
  <si>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</si>
  <si>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</si>
  <si>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</si>
  <si>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</si>
  <si>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</si>
  <si>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</si>
  <si>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</si>
  <si>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</si>
  <si>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</si>
  <si>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</si>
  <si>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</si>
  <si>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</si>
  <si>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</si>
  <si>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</si>
  <si>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</si>
  <si>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</si>
  <si>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</si>
  <si>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</si>
  <si>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</si>
  <si>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</si>
  <si>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</si>
  <si>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</si>
  <si>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</si>
  <si>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</si>
  <si>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</si>
  <si>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</si>
  <si>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</si>
  <si>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</si>
  <si>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</si>
  <si>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</si>
  <si>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</si>
  <si>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</si>
  <si>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</si>
  <si>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</si>
  <si>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</si>
  <si>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</si>
  <si>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</si>
  <si>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</si>
  <si>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</si>
  <si>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</si>
  <si>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</si>
  <si>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</si>
  <si>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</si>
  <si>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</si>
  <si>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</si>
  <si>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</si>
  <si>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</si>
  <si>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</si>
  <si>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</si>
  <si>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</si>
  <si>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</si>
  <si>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</si>
  <si>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</si>
  <si>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</si>
  <si>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</si>
  <si>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</si>
  <si>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</si>
  <si>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</si>
  <si>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</si>
  <si>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</si>
  <si>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</si>
  <si>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</si>
  <si>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</si>
  <si>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</si>
  <si>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</si>
  <si>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</si>
  <si>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</si>
  <si>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</si>
  <si>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</si>
  <si>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</si>
  <si>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</si>
  <si>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</si>
  <si>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</si>
  <si>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</si>
  <si>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</si>
  <si>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</si>
  <si>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</si>
  <si>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</si>
  <si>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</si>
  <si>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</si>
  <si>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</si>
  <si>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</si>
  <si>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</si>
  <si>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</si>
  <si>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</si>
  <si>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</si>
  <si>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</si>
  <si>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</si>
  <si>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</si>
  <si>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</si>
  <si>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</si>
  <si>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</si>
  <si>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</si>
  <si>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</si>
  <si>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</si>
  <si>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</si>
  <si>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</si>
  <si>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</si>
  <si>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</si>
  <si>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</si>
  <si>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</si>
  <si>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</si>
  <si>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</si>
  <si>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</si>
  <si>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</si>
  <si>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</si>
  <si>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</si>
  <si>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</si>
  <si>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</si>
  <si>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</si>
  <si>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</si>
  <si>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</si>
  <si>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</si>
  <si>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</si>
  <si>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</si>
  <si>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</si>
  <si>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</si>
  <si>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</si>
  <si>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</si>
  <si>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</si>
  <si>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</si>
  <si>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</si>
  <si>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</si>
  <si>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</si>
  <si>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</si>
  <si>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</si>
  <si>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</si>
  <si>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</si>
  <si>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</si>
  <si>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</si>
  <si>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</si>
  <si>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</si>
  <si>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</si>
  <si>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</si>
  <si>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</si>
  <si>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</si>
  <si>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</si>
  <si>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</si>
  <si>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</si>
  <si>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</si>
  <si>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</si>
  <si>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</si>
  <si>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</si>
  <si>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</si>
  <si>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</si>
  <si>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</si>
  <si>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</si>
  <si>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</si>
  <si>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</si>
  <si>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</si>
  <si>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</si>
  <si>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</si>
  <si>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</si>
  <si>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</si>
  <si>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</si>
  <si>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</si>
  <si>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</si>
  <si>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</si>
  <si>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</si>
  <si>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</si>
  <si>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</si>
  <si>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</si>
  <si>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</si>
  <si>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</si>
  <si>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</si>
  <si>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</si>
  <si>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</si>
  <si>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</si>
  <si>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</si>
  <si>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</si>
  <si>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</si>
  <si>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</si>
  <si>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</si>
  <si>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</si>
  <si>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</si>
  <si>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</si>
  <si>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</si>
  <si>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</si>
  <si>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</si>
  <si>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</si>
  <si>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</si>
  <si>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</si>
  <si>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</si>
  <si>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</si>
  <si>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</si>
  <si>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</si>
  <si>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</si>
  <si>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</si>
  <si>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</si>
  <si>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</si>
  <si>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</si>
  <si>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</si>
  <si>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</si>
  <si>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</si>
  <si>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</si>
  <si>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</si>
  <si>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</si>
  <si>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</si>
  <si>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</si>
  <si>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</si>
  <si>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</si>
  <si>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</si>
  <si>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</si>
  <si>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</si>
  <si>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</si>
  <si>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</si>
  <si>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</si>
  <si>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</si>
  <si>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</si>
  <si>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</si>
  <si>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</si>
  <si>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</si>
  <si>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</si>
  <si>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</si>
  <si>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</si>
  <si>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</si>
  <si>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</si>
  <si>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</si>
  <si>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</si>
  <si>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</si>
  <si>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</si>
  <si>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</si>
  <si>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</si>
  <si>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</si>
  <si>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</si>
  <si>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</si>
  <si>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</si>
  <si>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</si>
  <si>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</si>
  <si>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</si>
  <si>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</si>
  <si>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</si>
  <si>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</si>
  <si>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</si>
  <si>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</si>
  <si>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</si>
  <si>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</si>
  <si>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</si>
  <si>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</si>
  <si>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</si>
  <si>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</si>
  <si>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</si>
  <si>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</si>
  <si>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</si>
  <si>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</si>
  <si>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</si>
  <si>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</si>
  <si>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</si>
  <si>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</si>
  <si>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</si>
  <si>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</si>
  <si>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</si>
  <si>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</si>
  <si>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</si>
  <si>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</si>
  <si>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</si>
  <si>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</si>
  <si>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</si>
  <si>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</si>
  <si>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</si>
  <si>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</si>
  <si>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</si>
  <si>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</si>
  <si>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</si>
  <si>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</si>
  <si>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</si>
  <si>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</si>
  <si>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</si>
  <si>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</si>
  <si>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</si>
  <si>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</si>
  <si>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</si>
  <si>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</si>
  <si>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</si>
  <si>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</si>
  <si>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</si>
  <si>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</si>
  <si>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</si>
  <si>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</si>
  <si>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</si>
  <si>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</si>
  <si>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</si>
  <si>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</si>
  <si>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</si>
  <si>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</si>
  <si>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</si>
  <si>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</si>
  <si>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</si>
  <si>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</si>
  <si>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</si>
  <si>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</si>
  <si>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</si>
  <si>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</si>
  <si>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</si>
  <si>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</si>
  <si>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</si>
  <si>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</si>
  <si>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</si>
  <si>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</si>
  <si>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</si>
  <si>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</si>
  <si>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</si>
  <si>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</si>
  <si>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</si>
  <si>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</si>
  <si>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</si>
  <si>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</si>
  <si>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</si>
  <si>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</si>
  <si>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</si>
  <si>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</si>
  <si>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</si>
  <si>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</si>
  <si>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</si>
  <si>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</si>
  <si>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</si>
  <si>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</si>
  <si>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</si>
  <si>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</si>
  <si>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</si>
  <si>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</si>
  <si>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</si>
  <si>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</si>
  <si>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</si>
  <si>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</si>
  <si>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</si>
  <si>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</si>
  <si>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</si>
  <si>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</si>
  <si>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</si>
  <si>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</si>
  <si>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</si>
  <si>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</si>
  <si>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</si>
  <si>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</si>
  <si>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</si>
  <si>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</si>
  <si>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</si>
  <si>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</si>
  <si>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</si>
  <si>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</si>
  <si>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</si>
  <si>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</si>
  <si>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</si>
  <si>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</si>
  <si>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</si>
  <si>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</si>
  <si>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</si>
  <si>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</si>
  <si>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</si>
  <si>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</si>
  <si>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</si>
  <si>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</si>
  <si>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</si>
  <si>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</si>
  <si>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</si>
  <si>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</si>
  <si>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</si>
  <si>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</si>
  <si>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</si>
  <si>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</si>
  <si>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</si>
  <si>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</si>
  <si>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</si>
  <si>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</si>
  <si>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</si>
  <si>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</si>
  <si>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</si>
  <si>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</si>
  <si>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</si>
  <si>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</si>
  <si>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</si>
  <si>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</si>
  <si>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</si>
  <si>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</si>
  <si>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</si>
  <si>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</si>
  <si>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</si>
  <si>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</si>
  <si>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</si>
  <si>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</si>
  <si>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</si>
  <si>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</si>
  <si>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</si>
  <si>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</si>
  <si>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</si>
  <si>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</si>
  <si>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</si>
  <si>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</si>
  <si>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</si>
  <si>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</si>
  <si>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</si>
  <si>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</si>
  <si>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</si>
  <si>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</si>
  <si>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</si>
  <si>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</si>
  <si>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</si>
  <si>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</si>
  <si>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</si>
  <si>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</si>
  <si>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</si>
  <si>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</si>
  <si>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</si>
  <si>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</si>
  <si>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</si>
  <si>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</si>
  <si>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</si>
  <si>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</si>
  <si>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</si>
  <si>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</si>
  <si>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</si>
  <si>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</si>
  <si>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</si>
  <si>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</si>
  <si>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</si>
  <si>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</si>
  <si>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</si>
  <si>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</si>
  <si>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</si>
  <si>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</si>
  <si>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</si>
  <si>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</si>
  <si>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</si>
  <si>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</si>
  <si>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</si>
  <si>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</si>
  <si>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</si>
  <si>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</si>
  <si>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</si>
  <si>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</si>
  <si>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</si>
  <si>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</si>
  <si>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</si>
  <si>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</si>
  <si>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</si>
  <si>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</si>
  <si>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</si>
  <si>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</si>
  <si>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</si>
  <si>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</si>
  <si>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</si>
  <si>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</si>
  <si>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</si>
  <si>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</si>
  <si>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</si>
  <si>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</si>
  <si>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</si>
  <si>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</si>
  <si>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</si>
  <si>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</si>
  <si>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</si>
  <si>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</si>
  <si>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</si>
  <si>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</si>
  <si>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</si>
  <si>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</si>
  <si>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</si>
  <si>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</si>
  <si>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</si>
  <si>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</si>
  <si>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</si>
  <si>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</si>
  <si>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</si>
  <si>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</si>
  <si>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</si>
  <si>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</si>
  <si>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</si>
  <si>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</si>
  <si>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</si>
  <si>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</si>
  <si>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</si>
  <si>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</si>
  <si>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</si>
  <si>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</si>
  <si>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</si>
  <si>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</si>
  <si>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</si>
  <si>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</si>
  <si>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</si>
  <si>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</si>
  <si>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</si>
  <si>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</si>
  <si>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</si>
  <si>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</si>
  <si>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</si>
  <si>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</si>
  <si>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</si>
  <si>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</si>
  <si>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</si>
  <si>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</si>
  <si>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</si>
  <si>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</si>
  <si>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</si>
  <si>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</si>
  <si>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</si>
  <si>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</si>
  <si>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</si>
  <si>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</si>
  <si>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</si>
  <si>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</si>
  <si>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</si>
  <si>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</si>
  <si>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</si>
  <si>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</si>
  <si>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</si>
  <si>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</si>
  <si>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</si>
  <si>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</si>
  <si>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</si>
  <si>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</si>
  <si>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</si>
  <si>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</si>
  <si>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</si>
  <si>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</si>
  <si>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</si>
  <si>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</si>
  <si>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</si>
  <si>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</si>
  <si>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</si>
  <si>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</si>
  <si>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</si>
  <si>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</si>
  <si>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</si>
  <si>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</si>
  <si>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</si>
  <si>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</si>
  <si>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</si>
  <si>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</si>
  <si>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</si>
  <si>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</si>
  <si>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</si>
  <si>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</si>
  <si>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</si>
  <si>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</si>
  <si>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</si>
  <si>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</si>
  <si>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</si>
  <si>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</si>
  <si>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</si>
  <si>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</si>
  <si>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</si>
  <si>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</si>
  <si>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</si>
  <si>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</si>
  <si>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</si>
  <si>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</si>
  <si>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</si>
  <si>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</si>
  <si>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</si>
  <si>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</si>
  <si>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</si>
  <si>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</si>
  <si>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</si>
  <si>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</si>
  <si>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</si>
  <si>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</si>
  <si>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</si>
  <si>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</si>
  <si>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</si>
  <si>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</si>
  <si>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</si>
  <si>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</si>
  <si>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</si>
  <si>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</si>
  <si>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</si>
  <si>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</si>
  <si>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</si>
  <si>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</si>
  <si>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</si>
  <si>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</si>
  <si>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</si>
  <si>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</si>
  <si>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</si>
  <si>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</si>
  <si>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</si>
  <si>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</si>
  <si>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</si>
  <si>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</si>
  <si>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</si>
  <si>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</si>
  <si>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</si>
  <si>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</si>
  <si>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</si>
  <si>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</si>
  <si>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</si>
  <si>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</si>
  <si>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</si>
  <si>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</si>
  <si>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</si>
  <si>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</si>
  <si>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</si>
  <si>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</si>
  <si>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</si>
  <si>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</si>
  <si>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</si>
  <si>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</si>
  <si>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</si>
  <si>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</si>
  <si>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</si>
  <si>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</si>
  <si>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</si>
  <si>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</si>
  <si>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</si>
  <si>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</si>
  <si>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</si>
  <si>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</si>
  <si>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</si>
  <si>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</si>
  <si>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</si>
  <si>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</si>
  <si>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</si>
  <si>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</si>
  <si>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</si>
  <si>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</si>
  <si>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</si>
  <si>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</si>
  <si>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</si>
  <si>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</si>
  <si>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</si>
  <si>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</si>
  <si>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</si>
  <si>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</si>
  <si>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</si>
  <si>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</si>
  <si>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</si>
  <si>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</si>
  <si>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</si>
  <si>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</si>
  <si>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</si>
  <si>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</si>
  <si>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</si>
  <si>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</si>
  <si>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</si>
  <si>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</si>
  <si>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</si>
  <si>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</si>
  <si>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</si>
  <si>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</si>
  <si>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</si>
  <si>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</si>
  <si>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</si>
  <si>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</si>
  <si>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</si>
  <si>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</si>
  <si>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</si>
  <si>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</si>
  <si>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</si>
  <si>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</si>
  <si>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</si>
  <si>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</si>
  <si>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</si>
  <si>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</si>
  <si>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</si>
  <si>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</si>
  <si>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</si>
  <si>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</si>
  <si>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</si>
  <si>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</si>
  <si>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</si>
  <si>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</si>
  <si>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</si>
  <si>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</si>
  <si>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</si>
  <si>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</si>
  <si>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</si>
  <si>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</si>
  <si>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</si>
  <si>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</si>
  <si>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</si>
  <si>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</si>
  <si>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</si>
  <si>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</si>
  <si>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</si>
  <si>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</si>
  <si>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</si>
  <si>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</si>
  <si>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</si>
  <si>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</si>
  <si>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</si>
  <si>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</si>
  <si>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</si>
  <si>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</si>
  <si>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</si>
  <si>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</si>
  <si>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</si>
  <si>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</si>
  <si>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</si>
  <si>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</si>
  <si>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</si>
  <si>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</si>
  <si>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</si>
  <si>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</si>
  <si>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</si>
  <si>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</si>
  <si>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</si>
  <si>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</si>
  <si>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</si>
  <si>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</si>
  <si>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</si>
  <si>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</si>
  <si>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</si>
  <si>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</si>
  <si>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</si>
  <si>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</si>
  <si>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</si>
  <si>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</si>
  <si>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</si>
  <si>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</si>
  <si>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</si>
  <si>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</si>
  <si>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</si>
  <si>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</si>
  <si>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</si>
  <si>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</si>
  <si>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</si>
  <si>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</si>
  <si>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</si>
  <si>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</si>
  <si>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</si>
  <si>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</si>
  <si>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</si>
  <si>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</si>
  <si>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</si>
  <si>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</si>
  <si>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</si>
  <si>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</si>
  <si>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</si>
  <si>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</si>
  <si>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</si>
  <si>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</si>
  <si>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</si>
  <si>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</si>
  <si>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</si>
  <si>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</si>
  <si>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</si>
  <si>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</si>
  <si>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</si>
  <si>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</si>
  <si>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</si>
  <si>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</si>
  <si>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</si>
  <si>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</si>
  <si>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</si>
  <si>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</si>
  <si>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</si>
  <si>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</si>
  <si>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</si>
  <si>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</si>
  <si>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</si>
  <si>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</si>
  <si>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</si>
  <si>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</si>
  <si>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</si>
  <si>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</si>
  <si>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</si>
  <si>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</si>
  <si>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</si>
  <si>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</si>
  <si>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</si>
  <si>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</si>
  <si>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</si>
  <si>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</si>
  <si>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</si>
  <si>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</si>
  <si>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</si>
  <si>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</si>
  <si>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</si>
  <si>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</si>
  <si>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</si>
  <si>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</si>
  <si>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</si>
  <si>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</si>
  <si>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</si>
  <si>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</si>
  <si>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</si>
  <si>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</si>
  <si>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</si>
  <si>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</si>
  <si>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</si>
  <si>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</si>
  <si>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</si>
  <si>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</si>
  <si>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</si>
  <si>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</si>
  <si>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</si>
  <si>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</si>
  <si>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</si>
  <si>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</si>
  <si>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</si>
  <si>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</si>
  <si>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</si>
  <si>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</si>
  <si>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</si>
  <si>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</si>
  <si>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</si>
  <si>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</si>
  <si>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</si>
  <si>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</si>
  <si>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</si>
  <si>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</si>
  <si>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</si>
  <si>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</si>
  <si>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</si>
  <si>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</si>
  <si>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</si>
  <si>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</si>
  <si>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</si>
  <si>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</si>
  <si>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</si>
  <si>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</si>
  <si>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</si>
  <si>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</si>
  <si>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</si>
  <si>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</si>
  <si>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</si>
  <si>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</si>
  <si>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</si>
  <si>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</si>
  <si>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</si>
  <si>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</si>
  <si>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</si>
  <si>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</si>
  <si>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</si>
  <si>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</si>
  <si>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</si>
  <si>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</si>
  <si>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</si>
  <si>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</si>
  <si>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</si>
  <si>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</si>
  <si>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</si>
  <si>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</si>
  <si>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</si>
  <si>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</si>
  <si>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</si>
  <si>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</si>
  <si>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</si>
  <si>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</si>
  <si>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</si>
  <si>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</si>
  <si>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</si>
  <si>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</si>
  <si>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</si>
  <si>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</si>
  <si>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</si>
  <si>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</si>
  <si>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</si>
  <si>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</si>
  <si>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</si>
  <si>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</si>
  <si>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</si>
  <si>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</si>
  <si>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</si>
  <si>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</si>
  <si>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</si>
  <si>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</si>
  <si>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</si>
  <si>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</si>
  <si>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</si>
  <si>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</si>
  <si>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</si>
  <si>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</si>
  <si>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</si>
  <si>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</si>
  <si>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</si>
  <si>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</si>
  <si>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</si>
  <si>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</si>
  <si>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</si>
  <si>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</si>
  <si>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</si>
  <si>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</si>
  <si>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</si>
  <si>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</si>
  <si>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</si>
  <si>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</si>
  <si>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</si>
  <si>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</si>
  <si>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</si>
  <si>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</si>
  <si>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</si>
  <si>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</si>
  <si>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</si>
  <si>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</si>
  <si>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</si>
  <si>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</si>
  <si>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</si>
  <si>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</si>
  <si>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</si>
  <si>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</si>
  <si>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</si>
  <si>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</si>
  <si>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</si>
  <si>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</si>
  <si>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</si>
  <si>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</si>
  <si>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</si>
  <si>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</si>
  <si>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</si>
  <si>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</si>
  <si>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</si>
  <si>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</si>
  <si>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</si>
  <si>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</si>
  <si>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</si>
  <si>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</si>
  <si>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</si>
  <si>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</si>
  <si>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</si>
  <si>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</si>
  <si>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</si>
  <si>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</si>
  <si>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</si>
  <si>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</si>
  <si>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</si>
  <si>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</si>
  <si>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</si>
  <si>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</si>
  <si>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</si>
  <si>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</si>
  <si>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</si>
  <si>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</si>
  <si>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</si>
  <si>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</si>
  <si>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</si>
  <si>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</si>
  <si>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</si>
  <si>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</si>
  <si>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</si>
  <si>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</si>
  <si>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</si>
  <si>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</si>
  <si>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</si>
  <si>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</si>
  <si>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</si>
  <si>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</si>
  <si>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</si>
  <si>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</si>
  <si>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</si>
  <si>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</si>
  <si>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</si>
  <si>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</si>
  <si>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</si>
  <si>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</si>
  <si>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</si>
  <si>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</si>
  <si>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</si>
  <si>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</si>
  <si>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</si>
  <si>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</si>
  <si>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</si>
  <si>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</si>
  <si>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</si>
  <si>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</si>
  <si>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</si>
  <si>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</si>
  <si>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</si>
  <si>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</si>
  <si>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</si>
  <si>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</si>
  <si>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</si>
  <si>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</si>
  <si>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</si>
  <si>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</si>
  <si>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</si>
  <si>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</si>
  <si>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</si>
  <si>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</si>
  <si>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</si>
  <si>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</si>
  <si>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</si>
  <si>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</si>
  <si>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</si>
  <si>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</si>
  <si>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</si>
  <si>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</si>
  <si>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</si>
  <si>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</si>
  <si>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</si>
  <si>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</si>
  <si>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</si>
  <si>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</si>
  <si>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</si>
  <si>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</si>
  <si>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</si>
  <si>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</si>
  <si>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</si>
  <si>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</si>
  <si>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</si>
  <si>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</si>
  <si>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</si>
  <si>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</si>
  <si>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</si>
  <si>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</si>
  <si>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</si>
  <si>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</si>
  <si>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</si>
  <si>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</si>
  <si>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</si>
  <si>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</si>
  <si>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</si>
  <si>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</si>
  <si>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</si>
  <si>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</si>
  <si>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</si>
  <si>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</si>
  <si>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</si>
  <si>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</si>
  <si>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</si>
  <si>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</si>
  <si>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</si>
  <si>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</si>
  <si>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</si>
  <si>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</si>
  <si>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</si>
  <si>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</si>
  <si>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</si>
  <si>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</si>
  <si>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</si>
  <si>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</si>
  <si>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</si>
  <si>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</si>
  <si>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</si>
  <si>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</si>
  <si>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</si>
  <si>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</si>
  <si>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</si>
  <si>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</si>
  <si>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</si>
  <si>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</si>
  <si>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</si>
  <si>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</si>
  <si>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</si>
  <si>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</si>
  <si>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</si>
  <si>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</si>
  <si>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</si>
  <si>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</si>
  <si>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</si>
  <si>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</si>
  <si>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</si>
  <si>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</si>
  <si>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</si>
  <si>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</si>
  <si>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</si>
  <si>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</si>
  <si>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</si>
  <si>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</si>
  <si>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</si>
  <si>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</si>
  <si>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</si>
  <si>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</si>
  <si>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</si>
  <si>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</si>
  <si>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</si>
  <si>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</si>
  <si>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</si>
  <si>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</si>
  <si>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</si>
  <si>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</si>
  <si>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</si>
  <si>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</si>
  <si>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</si>
  <si>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</si>
  <si>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</si>
  <si>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</si>
  <si>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</si>
  <si>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</si>
  <si>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</si>
  <si>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</si>
  <si>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</si>
  <si>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</si>
  <si>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</si>
  <si>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</si>
  <si>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</si>
  <si>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</si>
  <si>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</si>
  <si>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</si>
  <si>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</si>
  <si>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</si>
  <si>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</si>
  <si>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</si>
  <si>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</si>
  <si>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</si>
  <si>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</si>
  <si>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</si>
  <si>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</si>
  <si>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</si>
  <si>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</si>
  <si>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</si>
  <si>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</si>
  <si>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</si>
  <si>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</si>
  <si>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</si>
  <si>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</si>
  <si>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</si>
  <si>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</si>
  <si>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</si>
  <si>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</si>
  <si>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</si>
  <si>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</si>
  <si>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</si>
  <si>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</si>
  <si>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</si>
  <si>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</si>
  <si>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</si>
  <si>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</si>
  <si>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</si>
  <si>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</si>
  <si>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</si>
  <si>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</si>
  <si>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</si>
  <si>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</si>
  <si>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</si>
  <si>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</si>
  <si>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</si>
  <si>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</si>
  <si>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</si>
  <si>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</si>
  <si>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</si>
  <si>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</si>
  <si>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</si>
  <si>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</si>
  <si>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</si>
  <si>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</si>
  <si>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</si>
  <si>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</si>
  <si>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</si>
  <si>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</si>
  <si>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</si>
  <si>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</si>
  <si>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</si>
  <si>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</si>
  <si>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</si>
  <si>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</si>
  <si>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</si>
  <si>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</si>
  <si>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</si>
  <si>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</si>
  <si>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</si>
  <si>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</si>
  <si>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</si>
  <si>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</si>
  <si>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</si>
  <si>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</si>
  <si>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</si>
  <si>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</si>
  <si>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</si>
  <si>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</si>
  <si>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</si>
  <si>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</si>
  <si>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</si>
  <si>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</si>
  <si>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</si>
  <si>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</si>
  <si>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</si>
  <si>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</si>
  <si>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</si>
  <si>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</si>
  <si>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</si>
  <si>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</si>
  <si>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</si>
  <si>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</si>
  <si>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</si>
  <si>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</si>
  <si>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</si>
  <si>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</si>
  <si>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</si>
  <si>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</si>
  <si>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</si>
  <si>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</si>
  <si>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</si>
  <si>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</si>
  <si>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</si>
  <si>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</si>
  <si>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</si>
  <si>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</si>
  <si>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</si>
  <si>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</si>
  <si>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</si>
  <si>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</si>
  <si>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</si>
  <si>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</si>
  <si>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</si>
  <si>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</si>
  <si>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</si>
  <si>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</si>
  <si>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</si>
  <si>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</si>
  <si>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</si>
  <si>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</si>
  <si>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</si>
  <si>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</si>
  <si>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</si>
  <si>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</si>
  <si>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</si>
  <si>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</si>
  <si>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</si>
  <si>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</si>
  <si>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</si>
  <si>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</si>
  <si>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</si>
  <si>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</si>
  <si>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</si>
  <si>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</si>
  <si>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</si>
  <si>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</si>
  <si>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</si>
  <si>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</si>
  <si>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</si>
  <si>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</si>
  <si>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</si>
  <si>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</si>
  <si>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</si>
  <si>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</si>
  <si>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</si>
  <si>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</si>
  <si>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</si>
  <si>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</si>
  <si>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</si>
  <si>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</si>
  <si>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</si>
  <si>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</si>
  <si>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</si>
  <si>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</si>
  <si>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</si>
  <si>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</si>
  <si>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</si>
  <si>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</si>
  <si>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</si>
  <si>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</si>
  <si>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</si>
  <si>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</si>
  <si>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</si>
  <si>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</si>
  <si>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</si>
  <si>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</si>
  <si>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</si>
  <si>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</si>
  <si>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</si>
  <si>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</si>
  <si>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</si>
  <si>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</si>
  <si>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</si>
  <si>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</si>
  <si>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</si>
  <si>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</si>
  <si>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</si>
  <si>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</si>
  <si>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</si>
  <si>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</si>
  <si>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</si>
  <si>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</si>
  <si>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</si>
  <si>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</si>
  <si>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</si>
  <si>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</si>
  <si>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</si>
  <si>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</si>
  <si>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</si>
  <si>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</si>
  <si>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</si>
  <si>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</si>
  <si>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</si>
  <si>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</si>
  <si>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</si>
  <si>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</si>
  <si>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</si>
  <si>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</si>
  <si>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</si>
  <si>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</si>
  <si>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</si>
  <si>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</si>
  <si>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</si>
  <si>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</si>
  <si>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</si>
  <si>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</si>
  <si>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</si>
  <si>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</si>
  <si>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</si>
  <si>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</si>
  <si>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</si>
  <si>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</si>
  <si>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</si>
  <si>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</si>
  <si>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</si>
  <si>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</si>
  <si>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</si>
  <si>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</si>
  <si>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</si>
  <si>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</si>
  <si>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</si>
  <si>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</si>
  <si>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</si>
  <si>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</si>
  <si>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</si>
  <si>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</si>
  <si>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</si>
  <si>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</si>
  <si>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</si>
  <si>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</si>
  <si>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</si>
  <si>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</si>
  <si>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</si>
  <si>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</si>
  <si>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</si>
  <si>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</si>
  <si>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</si>
  <si>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</si>
  <si>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</si>
  <si>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</si>
  <si>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</si>
  <si>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</si>
  <si>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</si>
  <si>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</si>
  <si>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</si>
  <si>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</si>
  <si>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</si>
  <si>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</si>
  <si>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</si>
  <si>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</si>
  <si>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</si>
  <si>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</si>
  <si>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</si>
  <si>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</si>
  <si>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</si>
  <si>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</si>
  <si>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</si>
  <si>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</si>
  <si>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</si>
  <si>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</si>
  <si>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</si>
  <si>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</si>
  <si>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</si>
  <si>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</si>
  <si>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</si>
  <si>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</si>
  <si>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</si>
  <si>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</si>
  <si>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</si>
  <si>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</si>
  <si>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</si>
  <si>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</si>
  <si>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</si>
  <si>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</si>
  <si>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</si>
  <si>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</si>
  <si>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</si>
  <si>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</si>
  <si>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</si>
  <si>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</si>
  <si>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</si>
  <si>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</si>
  <si>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</si>
  <si>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</si>
  <si>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</si>
  <si>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</si>
  <si>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</si>
  <si>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</si>
  <si>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</si>
  <si>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</si>
  <si>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</si>
  <si>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</si>
  <si>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</si>
  <si>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</si>
  <si>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</si>
  <si>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</si>
  <si>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</si>
  <si>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</si>
  <si>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</si>
  <si>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</si>
  <si>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</si>
  <si>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</si>
  <si>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</si>
  <si>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</si>
  <si>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</si>
  <si>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</si>
  <si>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</si>
  <si>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</si>
  <si>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</si>
  <si>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</si>
  <si>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</si>
  <si>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</si>
  <si>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</si>
  <si>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</si>
  <si>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</si>
  <si>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</si>
  <si>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</si>
  <si>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</si>
  <si>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</si>
  <si>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</si>
  <si>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</si>
  <si>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</si>
  <si>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</si>
  <si>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</si>
  <si>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</si>
  <si>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</si>
  <si>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</si>
  <si>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</si>
  <si>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</si>
  <si>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</si>
  <si>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</si>
  <si>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</si>
  <si>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</si>
  <si>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</si>
  <si>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</si>
  <si>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</si>
  <si>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</si>
  <si>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</si>
  <si>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</si>
  <si>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</si>
  <si>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</si>
  <si>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</si>
  <si>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</si>
  <si>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</si>
  <si>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</si>
  <si>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</si>
  <si>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</si>
  <si>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</si>
  <si>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</si>
  <si>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</si>
  <si>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</si>
  <si>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</si>
  <si>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</si>
  <si>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</si>
  <si>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</si>
  <si>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</si>
  <si>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</si>
  <si>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</si>
  <si>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</si>
  <si>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</si>
  <si>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</si>
  <si>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</si>
  <si>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</si>
  <si>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</si>
  <si>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</si>
  <si>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</si>
  <si>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</si>
  <si>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</si>
  <si>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</si>
  <si>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</si>
  <si>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</si>
  <si>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</si>
  <si>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</si>
  <si>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</si>
  <si>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</si>
  <si>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</si>
  <si>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</si>
  <si>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</si>
  <si>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</si>
  <si>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</si>
  <si>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</si>
  <si>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</si>
  <si>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</si>
  <si>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</si>
  <si>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</si>
  <si>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</si>
  <si>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</si>
  <si>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</si>
  <si>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</si>
  <si>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</si>
  <si>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</si>
  <si>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</si>
  <si>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</si>
  <si>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</si>
  <si>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</si>
  <si>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</si>
  <si>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</si>
  <si>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</si>
  <si>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</si>
  <si>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</si>
  <si>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</si>
  <si>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</si>
  <si>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</si>
  <si>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</si>
  <si>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</si>
  <si>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</si>
  <si>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</si>
  <si>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</si>
  <si>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</si>
  <si>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</si>
  <si>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</si>
  <si>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</si>
  <si>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</si>
  <si>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</si>
  <si>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</si>
  <si>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</si>
  <si>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</si>
  <si>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</si>
  <si>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</si>
  <si>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</si>
  <si>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</si>
  <si>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</si>
  <si>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</si>
  <si>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</si>
  <si>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</si>
  <si>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</si>
  <si>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</si>
  <si>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</si>
  <si>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</si>
  <si>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</si>
  <si>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</si>
  <si>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</si>
  <si>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</si>
  <si>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</si>
  <si>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</si>
  <si>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</si>
  <si>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</si>
  <si>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</si>
  <si>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</si>
  <si>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</si>
  <si>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</si>
  <si>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</si>
  <si>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</si>
  <si>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</si>
  <si>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</si>
  <si>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</si>
  <si>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</si>
  <si>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</si>
  <si>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</si>
  <si>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</si>
  <si>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</si>
  <si>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</si>
  <si>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</si>
  <si>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</si>
  <si>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</si>
  <si>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</si>
  <si>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</si>
  <si>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</si>
  <si>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</si>
  <si>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</si>
  <si>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</si>
  <si>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</si>
  <si>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</si>
  <si>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</si>
  <si>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</si>
  <si>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</si>
  <si>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</si>
  <si>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</si>
  <si>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</si>
  <si>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</si>
  <si>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</si>
  <si>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</si>
  <si>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</si>
  <si>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</si>
  <si>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</si>
  <si>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</si>
  <si>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</si>
  <si>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</si>
  <si>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</si>
  <si>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</si>
  <si>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</si>
  <si>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</si>
  <si>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</si>
  <si>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</si>
  <si>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</si>
  <si>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</si>
  <si>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</si>
  <si>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</si>
  <si>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</si>
  <si>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</si>
  <si>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</si>
  <si>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</si>
  <si>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</si>
  <si>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</si>
  <si>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</si>
  <si>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</si>
  <si>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</si>
  <si>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</si>
  <si>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</si>
  <si>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</si>
  <si>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</si>
  <si>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</si>
  <si>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</si>
  <si>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</si>
  <si>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</si>
  <si>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</si>
  <si>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</si>
  <si>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</si>
  <si>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</si>
  <si>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</si>
  <si>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</si>
  <si>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</si>
  <si>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</si>
  <si>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</si>
  <si>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</si>
  <si>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</si>
  <si>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</si>
  <si>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</si>
  <si>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</si>
  <si>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</si>
  <si>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</si>
  <si>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</si>
  <si>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</si>
  <si>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</si>
  <si>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</si>
  <si>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</si>
  <si>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</si>
  <si>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</si>
  <si>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</si>
  <si>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</si>
  <si>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</si>
  <si>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</si>
  <si>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</si>
  <si>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</si>
  <si>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</si>
  <si>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</si>
  <si>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</si>
  <si>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</si>
  <si>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</si>
  <si>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</si>
  <si>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</si>
  <si>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</si>
  <si>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</si>
  <si>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</si>
  <si>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</si>
  <si>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</si>
  <si>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</si>
  <si>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</si>
  <si>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</si>
  <si>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</si>
  <si>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</si>
  <si>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</si>
  <si>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</si>
  <si>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</si>
  <si>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</si>
  <si>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</si>
  <si>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</si>
  <si>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</si>
  <si>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</si>
  <si>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</si>
  <si>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</si>
  <si>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</si>
  <si>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</si>
  <si>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</si>
  <si>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</si>
  <si>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</si>
  <si>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</si>
  <si>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</si>
  <si>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</si>
  <si>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</si>
  <si>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</si>
  <si>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</si>
  <si>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</si>
  <si>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</si>
  <si>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</si>
  <si>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</si>
  <si>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</si>
  <si>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</si>
  <si>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</si>
  <si>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</si>
  <si>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</si>
  <si>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</si>
  <si>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</si>
  <si>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</si>
  <si>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</si>
  <si>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</si>
  <si>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</si>
  <si>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</si>
  <si>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</si>
  <si>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</si>
  <si>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</si>
  <si>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</si>
  <si>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</si>
  <si>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</si>
  <si>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</si>
  <si>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</si>
  <si>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</si>
  <si>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</si>
  <si>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</si>
  <si>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</si>
  <si>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</si>
  <si>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</si>
  <si>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</si>
  <si>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</si>
  <si>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</si>
  <si>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</si>
  <si>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</si>
  <si>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</si>
  <si>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</si>
  <si>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</si>
  <si>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</si>
  <si>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</si>
  <si>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</si>
  <si>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</si>
  <si>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</si>
  <si>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</si>
  <si>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</si>
  <si>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</si>
  <si>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</si>
  <si>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</si>
  <si>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</si>
  <si>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</si>
  <si>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</si>
  <si>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</si>
  <si>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</si>
  <si>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</si>
  <si>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</si>
  <si>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</si>
  <si>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</si>
  <si>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</si>
  <si>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</si>
  <si>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</si>
  <si>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</si>
  <si>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</si>
  <si>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</si>
  <si>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</si>
  <si>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</si>
  <si>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</si>
  <si>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</si>
  <si>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</si>
  <si>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</si>
  <si>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</si>
  <si>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</si>
  <si>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</si>
  <si>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</si>
  <si>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</si>
  <si>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</si>
  <si>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</si>
  <si>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</si>
  <si>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</si>
  <si>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</si>
  <si>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</si>
  <si>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</si>
  <si>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</si>
  <si>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</si>
  <si>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</si>
  <si>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</si>
  <si>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</si>
  <si>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</si>
  <si>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</si>
  <si>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</si>
  <si>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</si>
  <si>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</si>
  <si>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</si>
  <si>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</si>
  <si>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</si>
  <si>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</si>
  <si>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</si>
  <si>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</si>
  <si>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</si>
  <si>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</si>
  <si>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</si>
  <si>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</si>
  <si>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</si>
  <si>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</si>
  <si>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</si>
  <si>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</si>
  <si>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</si>
  <si>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</si>
  <si>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</si>
  <si>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</si>
  <si>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</si>
  <si>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</si>
  <si>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</si>
  <si>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</si>
  <si>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</si>
  <si>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</si>
  <si>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</si>
  <si>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</si>
  <si>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</si>
  <si>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</si>
  <si>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</si>
  <si>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</si>
  <si>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</si>
  <si>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</si>
  <si>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</si>
  <si>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</si>
  <si>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</si>
  <si>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</si>
  <si>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</si>
  <si>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</si>
  <si>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</si>
  <si>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</si>
  <si>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</si>
  <si>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</si>
  <si>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</si>
  <si>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</si>
  <si>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</si>
  <si>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</si>
  <si>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</si>
  <si>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</si>
  <si>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</si>
  <si>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</si>
  <si>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</si>
  <si>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</si>
  <si>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</si>
  <si>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</si>
  <si>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</si>
  <si>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</si>
  <si>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</si>
  <si>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</si>
  <si>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</si>
  <si>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</si>
  <si>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</si>
  <si>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</si>
  <si>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</si>
  <si>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</si>
  <si>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</si>
  <si>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</si>
  <si>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</si>
  <si>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</si>
  <si>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</si>
  <si>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</si>
  <si>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</si>
  <si>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</si>
  <si>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</si>
  <si>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</si>
  <si>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</si>
  <si>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</si>
  <si>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</si>
  <si>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</si>
  <si>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</si>
  <si>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</si>
  <si>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</si>
  <si>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</si>
  <si>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</si>
  <si>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</si>
  <si>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</si>
  <si>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</si>
  <si>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</si>
  <si>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</si>
  <si>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</si>
  <si>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</si>
  <si>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</si>
  <si>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</si>
  <si>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</si>
  <si>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</si>
  <si>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</si>
  <si>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</si>
  <si>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</si>
  <si>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</si>
  <si>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</si>
  <si>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</si>
  <si>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</si>
  <si>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</si>
  <si>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</si>
  <si>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</si>
  <si>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</si>
  <si>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</si>
  <si>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</si>
  <si>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</si>
  <si>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</si>
  <si>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</si>
  <si>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</si>
  <si>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</si>
  <si>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</si>
  <si>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</si>
  <si>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</si>
  <si>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</si>
  <si>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</si>
  <si>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</si>
  <si>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</si>
  <si>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</si>
  <si>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</si>
  <si>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</si>
  <si>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</si>
  <si>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</si>
  <si>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</si>
  <si>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</si>
  <si>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</si>
  <si>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</si>
  <si>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</si>
  <si>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</si>
  <si>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</si>
  <si>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</si>
  <si>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</si>
  <si>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</si>
  <si>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</si>
  <si>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</si>
  <si>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</si>
  <si>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</si>
  <si>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</si>
  <si>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</si>
  <si>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</si>
  <si>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</si>
  <si>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</si>
  <si>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</si>
  <si>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</si>
  <si>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</si>
  <si>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</si>
  <si>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</si>
  <si>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</si>
  <si>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</si>
  <si>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</si>
  <si>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</si>
  <si>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</si>
  <si>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</si>
  <si>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</si>
  <si>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</si>
  <si>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</si>
  <si>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</si>
  <si>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</si>
  <si>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</si>
  <si>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</si>
  <si>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</si>
  <si>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</si>
  <si>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</si>
  <si>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</si>
  <si>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</si>
  <si>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</si>
  <si>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</si>
  <si>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</si>
  <si>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</si>
  <si>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</si>
  <si>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</si>
  <si>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</si>
  <si>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</si>
  <si>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</si>
  <si>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</si>
  <si>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</si>
  <si>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</si>
  <si>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</si>
  <si>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</si>
  <si>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</si>
  <si>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</si>
  <si>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</si>
  <si>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</si>
  <si>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</si>
  <si>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</si>
  <si>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</si>
  <si>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</si>
  <si>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</si>
  <si>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</si>
  <si>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</si>
  <si>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</si>
  <si>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</si>
  <si>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</si>
  <si>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</si>
  <si>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</si>
  <si>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</si>
  <si>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</si>
  <si>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</si>
  <si>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</si>
  <si>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</si>
  <si>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</si>
  <si>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</si>
  <si>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</si>
  <si>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</si>
  <si>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</si>
  <si>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</si>
  <si>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</si>
  <si>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</si>
  <si>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</si>
  <si>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</si>
  <si>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</si>
  <si>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</si>
  <si>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</si>
  <si>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</si>
  <si>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</si>
  <si>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</si>
  <si>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</si>
  <si>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</si>
  <si>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</si>
  <si>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</si>
  <si>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</si>
  <si>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</si>
  <si>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</si>
  <si>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</si>
  <si>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</si>
  <si>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</si>
  <si>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</si>
  <si>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</si>
  <si>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</si>
  <si>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</si>
  <si>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</si>
  <si>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</si>
  <si>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</si>
  <si>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</si>
  <si>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</si>
  <si>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</si>
  <si>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</si>
  <si>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</si>
  <si>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</si>
  <si>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</si>
  <si>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</si>
  <si>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</si>
  <si>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</si>
  <si>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</si>
  <si>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</si>
  <si>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</si>
  <si>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</si>
  <si>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</si>
  <si>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</si>
  <si>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</si>
  <si>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</si>
  <si>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</si>
  <si>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</si>
  <si>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</si>
  <si>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</si>
  <si>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</si>
  <si>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</si>
  <si>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</si>
  <si>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</si>
  <si>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</si>
  <si>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</si>
  <si>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</si>
  <si>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</si>
  <si>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</si>
  <si>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</si>
  <si>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</si>
  <si>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</si>
  <si>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</si>
  <si>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</si>
  <si>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</si>
  <si>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</si>
  <si>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</si>
  <si>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</si>
  <si>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</si>
  <si>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</si>
  <si>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</si>
  <si>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</si>
  <si>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</si>
  <si>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</si>
  <si>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</si>
  <si>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</si>
  <si>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</si>
  <si>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</si>
  <si>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</si>
  <si>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</si>
  <si>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</si>
  <si>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</si>
  <si>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</si>
  <si>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</si>
  <si>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</si>
  <si>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</si>
  <si>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</si>
  <si>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</si>
  <si>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</si>
  <si>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</si>
  <si>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</si>
  <si>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</si>
  <si>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</si>
  <si>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</si>
  <si>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</si>
  <si>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</si>
  <si>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</si>
  <si>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</si>
  <si>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</si>
  <si>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</si>
  <si>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</si>
  <si>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</si>
  <si>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</si>
  <si>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</si>
  <si>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</si>
  <si>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</si>
  <si>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</si>
  <si>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</si>
  <si>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</si>
  <si>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</si>
  <si>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</si>
  <si>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</si>
  <si>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</si>
  <si>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</si>
  <si>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</si>
  <si>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</si>
  <si>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</si>
  <si>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</si>
  <si>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</si>
  <si>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</si>
  <si>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</si>
  <si>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</si>
  <si>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</si>
  <si>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</si>
  <si>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</si>
  <si>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</si>
  <si>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</si>
  <si>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</si>
  <si>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</si>
  <si>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</si>
  <si>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</si>
  <si>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</si>
  <si>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</si>
  <si>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</si>
  <si>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</si>
  <si>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</si>
  <si>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</si>
  <si>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</si>
  <si>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</si>
  <si>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</si>
  <si>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</si>
  <si>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</si>
  <si>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</si>
  <si>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</si>
  <si>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</si>
  <si>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</si>
  <si>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</si>
  <si>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</si>
  <si>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</si>
  <si>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</si>
  <si>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</si>
  <si>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</si>
  <si>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</si>
  <si>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</si>
  <si>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</si>
  <si>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</si>
  <si>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</si>
  <si>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</si>
  <si>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</si>
  <si>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</si>
  <si>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</si>
  <si>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</si>
  <si>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</si>
  <si>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</si>
  <si>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</si>
  <si>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</si>
  <si>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</si>
  <si>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</si>
  <si>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</si>
  <si>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</si>
  <si>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</si>
  <si>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</si>
  <si>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</si>
  <si>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</si>
  <si>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</si>
  <si>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</si>
  <si>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</si>
  <si>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</si>
  <si>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</si>
  <si>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</si>
  <si>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</si>
  <si>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</si>
  <si>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</si>
  <si>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</si>
  <si>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</si>
  <si>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</si>
  <si>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</si>
  <si>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</si>
  <si>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</si>
  <si>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</si>
  <si>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</si>
  <si>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</si>
  <si>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</si>
  <si>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</si>
  <si>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</si>
  <si>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</si>
  <si>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</si>
  <si>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</si>
  <si>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</si>
  <si>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</si>
  <si>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</si>
  <si>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</si>
  <si>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</si>
  <si>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</si>
  <si>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</si>
  <si>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</si>
  <si>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</si>
  <si>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</si>
  <si>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</si>
  <si>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</si>
  <si>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</si>
  <si>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</si>
  <si>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</si>
  <si>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</si>
  <si>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</si>
  <si>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</si>
  <si>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</si>
  <si>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</si>
  <si>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</si>
  <si>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</si>
  <si>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</si>
  <si>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</si>
  <si>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</si>
  <si>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</si>
  <si>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</si>
  <si>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</si>
  <si>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</si>
  <si>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</si>
  <si>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</si>
  <si>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</si>
  <si>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</si>
  <si>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</si>
  <si>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</si>
  <si>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</si>
  <si>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</si>
  <si>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</si>
  <si>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</si>
  <si>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</si>
  <si>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</si>
  <si>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</si>
  <si>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</si>
  <si>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</si>
  <si>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</si>
  <si>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</si>
  <si>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</si>
  <si>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</si>
  <si>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</si>
  <si>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</si>
  <si>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</si>
  <si>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</si>
  <si>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</si>
  <si>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</si>
  <si>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</si>
  <si>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</si>
  <si>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</si>
  <si>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</si>
  <si>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</si>
  <si>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</si>
  <si>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</si>
  <si>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</si>
  <si>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</si>
  <si>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</si>
  <si>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</si>
  <si>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</si>
  <si>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</si>
  <si>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</si>
  <si>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</si>
  <si>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</si>
  <si>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</si>
  <si>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</si>
  <si>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</si>
  <si>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</si>
  <si>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</si>
  <si>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</si>
  <si>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</si>
  <si>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</si>
  <si>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</si>
  <si>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</si>
  <si>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</si>
  <si>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</si>
  <si>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</si>
  <si>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</si>
  <si>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</si>
  <si>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</si>
  <si>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</si>
  <si>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</si>
  <si>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</si>
  <si>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</si>
  <si>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</si>
  <si>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</si>
  <si>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</si>
  <si>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</si>
  <si>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</si>
  <si>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</si>
  <si>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</si>
  <si>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</si>
  <si>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</si>
  <si>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</si>
  <si>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</si>
  <si>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</si>
  <si>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</si>
  <si>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</si>
  <si>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</si>
  <si>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</si>
  <si>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</si>
  <si>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</si>
  <si>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</si>
  <si>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</si>
  <si>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</si>
  <si>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</si>
  <si>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</si>
  <si>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</si>
  <si>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</si>
  <si>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</si>
  <si>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</si>
  <si>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</si>
  <si>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</si>
  <si>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</si>
  <si>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</si>
  <si>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</si>
  <si>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</si>
  <si>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</si>
  <si>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</si>
  <si>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</si>
  <si>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</si>
  <si>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</si>
  <si>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</si>
  <si>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</si>
  <si>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</si>
  <si>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</si>
  <si>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</si>
  <si>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</si>
  <si>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</si>
  <si>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</si>
  <si>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</si>
  <si>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</si>
  <si>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</si>
  <si>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</si>
  <si>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</si>
  <si>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</si>
  <si>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</si>
  <si>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</si>
  <si>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</si>
  <si>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</si>
  <si>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</si>
  <si>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</si>
  <si>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</si>
  <si>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</si>
  <si>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</si>
  <si>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</si>
  <si>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</si>
  <si>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</si>
  <si>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</si>
  <si>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</si>
  <si>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</si>
  <si>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</si>
  <si>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</si>
  <si>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</si>
  <si>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</si>
  <si>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</si>
  <si>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</si>
  <si>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</si>
  <si>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</si>
  <si>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</si>
  <si>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</si>
  <si>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</si>
  <si>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</si>
  <si>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</si>
  <si>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</si>
  <si>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</si>
  <si>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</si>
  <si>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</si>
  <si>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</si>
  <si>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</si>
  <si>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</si>
  <si>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</si>
  <si>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</si>
  <si>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</si>
  <si>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</si>
  <si>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</si>
  <si>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</si>
  <si>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</si>
  <si>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</si>
  <si>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</si>
  <si>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</si>
  <si>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</si>
  <si>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</si>
  <si>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</si>
  <si>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</si>
  <si>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</si>
  <si>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</si>
  <si>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</si>
  <si>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</si>
  <si>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</si>
  <si>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</si>
  <si>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</si>
  <si>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</si>
  <si>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</si>
  <si>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</si>
  <si>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</si>
  <si>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</si>
  <si>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</si>
  <si>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</si>
  <si>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</si>
  <si>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</si>
  <si>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</si>
  <si>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</si>
  <si>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</si>
  <si>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</si>
  <si>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</si>
  <si>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</si>
  <si>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</si>
  <si>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</si>
  <si>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</si>
  <si>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</si>
  <si>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</si>
  <si>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</si>
  <si>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</si>
  <si>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</si>
  <si>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</si>
  <si>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</si>
  <si>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</si>
  <si>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</si>
  <si>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</si>
  <si>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</si>
  <si>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</si>
  <si>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</si>
  <si>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</si>
  <si>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</si>
  <si>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</si>
  <si>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</si>
  <si>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</si>
  <si>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</si>
  <si>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</si>
  <si>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</si>
  <si>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</si>
  <si>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</si>
  <si>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</si>
  <si>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</si>
  <si>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</si>
  <si>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</si>
  <si>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</si>
  <si>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</si>
  <si>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</si>
  <si>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</si>
  <si>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</si>
  <si>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</si>
  <si>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</si>
  <si>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</si>
  <si>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</si>
  <si>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</si>
  <si>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</si>
  <si>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</si>
  <si>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</si>
  <si>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</si>
  <si>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</si>
  <si>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</si>
  <si>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</si>
  <si>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</si>
  <si>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</si>
  <si>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</si>
  <si>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</si>
  <si>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</si>
  <si>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</si>
  <si>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</si>
  <si>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</si>
  <si>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</si>
  <si>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</si>
  <si>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</si>
  <si>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</si>
  <si>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</si>
  <si>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</si>
  <si>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</si>
  <si>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</si>
  <si>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</si>
  <si>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</si>
  <si>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</si>
  <si>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</si>
  <si>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</si>
  <si>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</si>
  <si>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</si>
  <si>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</si>
  <si>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</si>
  <si>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</si>
  <si>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</si>
  <si>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</si>
  <si>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</si>
  <si>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</si>
  <si>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</si>
  <si>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</si>
  <si>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</si>
  <si>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</si>
  <si>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</si>
  <si>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</si>
  <si>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</si>
  <si>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</si>
  <si>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</si>
  <si>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</si>
  <si>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</si>
  <si>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</si>
  <si>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</si>
  <si>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</si>
  <si>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</si>
  <si>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</si>
  <si>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</si>
  <si>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</si>
  <si>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</si>
  <si>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</si>
  <si>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</si>
  <si>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</si>
  <si>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</si>
  <si>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</si>
  <si>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</si>
  <si>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</si>
  <si>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</si>
  <si>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</si>
  <si>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</si>
  <si>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</si>
  <si>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</si>
  <si>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</si>
  <si>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</si>
  <si>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</si>
  <si>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</si>
  <si>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</si>
  <si>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</si>
  <si>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</si>
  <si>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</si>
  <si>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</si>
  <si>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</si>
  <si>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</si>
  <si>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</si>
  <si>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</si>
  <si>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</si>
  <si>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</si>
  <si>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</si>
  <si>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</si>
  <si>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</si>
  <si>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</si>
  <si>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</si>
  <si>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</si>
  <si>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</si>
  <si>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</si>
  <si>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</si>
  <si>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</si>
  <si>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</si>
  <si>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</si>
  <si>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</si>
  <si>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</si>
  <si>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</si>
  <si>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</si>
  <si>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</si>
  <si>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</si>
  <si>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</si>
  <si>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</si>
  <si>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</si>
  <si>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</si>
  <si>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</si>
  <si>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</si>
  <si>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</si>
  <si>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</si>
  <si>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</si>
  <si>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</si>
  <si>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</si>
  <si>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</si>
  <si>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</si>
  <si>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</si>
  <si>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</si>
  <si>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</si>
  <si>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</si>
  <si>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</si>
  <si>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</si>
  <si>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</si>
  <si>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</si>
  <si>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</si>
  <si>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</si>
  <si>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</si>
  <si>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</si>
  <si>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</si>
  <si>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</si>
  <si>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</si>
  <si>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</si>
  <si>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</si>
  <si>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</si>
  <si>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</si>
  <si>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</si>
  <si>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</si>
  <si>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</si>
  <si>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</si>
  <si>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</si>
  <si>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</si>
  <si>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</si>
  <si>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</si>
  <si>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</si>
  <si>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</si>
  <si>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</si>
  <si>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</si>
  <si>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</si>
  <si>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</si>
  <si>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</si>
  <si>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</si>
  <si>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</si>
  <si>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</si>
  <si>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</si>
  <si>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</si>
  <si>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</si>
  <si>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</si>
  <si>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</si>
  <si>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</si>
  <si>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</si>
  <si>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</si>
  <si>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</si>
  <si>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</si>
  <si>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</si>
  <si>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</si>
  <si>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</si>
  <si>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</si>
  <si>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</si>
  <si>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</si>
  <si>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</si>
  <si>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</si>
  <si>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</si>
  <si>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</si>
  <si>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</si>
  <si>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</si>
  <si>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</si>
  <si>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</si>
  <si>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</si>
  <si>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</si>
  <si>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</si>
  <si>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</si>
  <si>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</si>
  <si>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</si>
  <si>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</si>
  <si>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</si>
  <si>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</si>
  <si>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</si>
  <si>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</si>
  <si>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</si>
  <si>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</si>
  <si>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</si>
  <si>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</si>
  <si>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</si>
  <si>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</si>
  <si>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</si>
  <si>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</si>
  <si>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</si>
  <si>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</si>
  <si>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</si>
  <si>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</si>
  <si>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</si>
  <si>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</si>
  <si>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</si>
  <si>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</si>
  <si>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</si>
  <si>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</si>
  <si>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</si>
  <si>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</si>
  <si>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</si>
  <si>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</si>
  <si>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</si>
  <si>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</si>
  <si>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</si>
  <si>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</si>
  <si>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</si>
  <si>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</si>
  <si>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</si>
  <si>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</si>
  <si>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</si>
  <si>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</si>
  <si>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</si>
  <si>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</si>
  <si>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</si>
  <si>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</si>
  <si>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</si>
  <si>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</si>
  <si>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</si>
  <si>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</si>
  <si>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</si>
  <si>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</si>
  <si>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</si>
  <si>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</si>
  <si>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</si>
  <si>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</si>
  <si>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</si>
  <si>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</si>
  <si>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</si>
  <si>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</si>
  <si>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</si>
  <si>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</si>
  <si>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</si>
  <si>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</si>
  <si>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</si>
  <si>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</si>
  <si>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</si>
  <si>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</si>
  <si>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</si>
  <si>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</si>
  <si>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</si>
  <si>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</si>
  <si>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</si>
  <si>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</si>
  <si>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</si>
  <si>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</si>
  <si>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</si>
  <si>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</si>
  <si>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</si>
  <si>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</si>
  <si>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</si>
  <si>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</si>
  <si>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</si>
  <si>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</si>
  <si>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</si>
  <si>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</si>
  <si>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</si>
  <si>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</si>
  <si>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</si>
  <si>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</si>
  <si>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</si>
  <si>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</si>
  <si>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</si>
  <si>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</si>
  <si>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</si>
  <si>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</si>
  <si>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</si>
  <si>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</si>
  <si>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</si>
  <si>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</si>
  <si>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</si>
  <si>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</si>
  <si>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</si>
  <si>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</si>
  <si>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</si>
  <si>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</si>
  <si>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</si>
  <si>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</si>
  <si>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</si>
  <si>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</si>
  <si>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</si>
  <si>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</si>
  <si>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</si>
  <si>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</si>
  <si>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</si>
  <si>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</si>
  <si>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</si>
  <si>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</si>
  <si>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</si>
  <si>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</si>
  <si>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</si>
  <si>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</si>
  <si>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</si>
  <si>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</si>
  <si>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</si>
  <si>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</si>
  <si>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</si>
  <si>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</si>
  <si>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</si>
  <si>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</si>
  <si>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</si>
  <si>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</si>
  <si>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</si>
  <si>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</si>
  <si>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</si>
  <si>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</si>
  <si>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</si>
  <si>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</si>
  <si>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</si>
  <si>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</si>
  <si>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</si>
  <si>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</si>
  <si>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</si>
  <si>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</si>
  <si>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</si>
  <si>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</si>
  <si>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</si>
  <si>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</si>
  <si>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</si>
  <si>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</si>
  <si>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</si>
  <si>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</si>
  <si>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</si>
  <si>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</si>
  <si>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</si>
  <si>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</si>
  <si>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</si>
  <si>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</si>
  <si>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</si>
  <si>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</si>
  <si>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</si>
  <si>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</si>
  <si>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</si>
  <si>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</si>
  <si>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</si>
  <si>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</si>
  <si>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</si>
  <si>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</si>
  <si>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</si>
  <si>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</si>
  <si>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</si>
  <si>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</si>
  <si>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</si>
  <si>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</si>
  <si>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</si>
  <si>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</si>
  <si>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</si>
  <si>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</si>
  <si>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</si>
  <si>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</si>
  <si>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</si>
  <si>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</si>
  <si>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</si>
  <si>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</si>
  <si>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</si>
  <si>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</si>
  <si>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</si>
  <si>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</si>
  <si>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</si>
  <si>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</si>
  <si>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</si>
  <si>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</si>
  <si>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</si>
  <si>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</si>
  <si>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</si>
  <si>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</si>
  <si>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</si>
  <si>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</si>
  <si>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</si>
  <si>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</si>
  <si>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</si>
  <si>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</si>
  <si>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</si>
  <si>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</si>
  <si>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</si>
  <si>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</si>
  <si>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</si>
  <si>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</si>
  <si>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</si>
  <si>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</si>
  <si>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</si>
  <si>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</si>
  <si>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</si>
  <si>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</si>
  <si>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</si>
  <si>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</si>
  <si>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</si>
  <si>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</si>
  <si>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</si>
  <si>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</si>
  <si>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</si>
  <si>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</si>
  <si>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</si>
  <si>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</si>
  <si>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</si>
  <si>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</si>
  <si>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</si>
  <si>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</si>
  <si>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</si>
  <si>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</si>
  <si>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</si>
  <si>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</si>
  <si>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</si>
  <si>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</si>
  <si>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</si>
  <si>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</si>
  <si>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</si>
  <si>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</si>
  <si>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</si>
  <si>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</si>
  <si>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</si>
  <si>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</si>
  <si>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</si>
  <si>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</si>
  <si>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</si>
  <si>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</si>
  <si>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</si>
  <si>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</si>
  <si>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</si>
  <si>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</si>
  <si>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</si>
  <si>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</si>
  <si>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</si>
  <si>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</si>
  <si>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</si>
  <si>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</si>
  <si>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</si>
  <si>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</si>
  <si>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</si>
  <si>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</si>
  <si>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</si>
  <si>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</si>
  <si>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</si>
  <si>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</si>
  <si>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</si>
  <si>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</si>
  <si>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</si>
  <si>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</si>
  <si>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</si>
  <si>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</si>
  <si>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</si>
  <si>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</si>
  <si>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</si>
  <si>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</si>
  <si>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</si>
  <si>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</si>
  <si>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</si>
  <si>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</si>
  <si>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</si>
  <si>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</si>
  <si>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</si>
  <si>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</si>
  <si>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</si>
  <si>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</si>
  <si>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</si>
  <si>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</si>
  <si>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</si>
  <si>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</si>
  <si>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</si>
  <si>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</si>
  <si>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</si>
  <si>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</si>
  <si>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</si>
  <si>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</si>
  <si>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</si>
  <si>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</si>
  <si>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</si>
  <si>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</si>
  <si>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</si>
  <si>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</si>
  <si>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</si>
  <si>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</si>
  <si>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</si>
  <si>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</si>
  <si>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</si>
  <si>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</si>
  <si>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</si>
  <si>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</si>
  <si>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</si>
  <si>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</si>
  <si>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</si>
  <si>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</si>
  <si>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</si>
  <si>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</si>
  <si>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</si>
  <si>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</si>
  <si>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</si>
  <si>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</si>
  <si>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</si>
  <si>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</si>
  <si>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</si>
  <si>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</si>
  <si>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</si>
  <si>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</si>
  <si>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</si>
  <si>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</si>
  <si>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</si>
  <si>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</si>
  <si>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</si>
  <si>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</si>
  <si>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</si>
  <si>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</si>
  <si>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</si>
  <si>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</si>
  <si>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</si>
  <si>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</si>
  <si>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</si>
  <si>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</si>
  <si>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</si>
  <si>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</si>
  <si>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</si>
  <si>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</si>
  <si>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</si>
  <si>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</si>
  <si>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</si>
  <si>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</si>
  <si>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</si>
  <si>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</si>
  <si>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</si>
  <si>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</si>
  <si>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</si>
  <si>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</si>
  <si>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</si>
  <si>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</si>
  <si>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</si>
  <si>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</si>
  <si>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</si>
  <si>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</si>
  <si>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</si>
  <si>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</si>
  <si>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</si>
  <si>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</si>
  <si>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</si>
  <si>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</si>
  <si>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</si>
  <si>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</si>
  <si>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</si>
  <si>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</si>
  <si>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</si>
  <si>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</si>
  <si>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</si>
  <si>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</si>
  <si>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</si>
  <si>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</si>
  <si>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</si>
  <si>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</si>
  <si>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</si>
  <si>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</si>
  <si>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</si>
  <si>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</si>
  <si>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</si>
  <si>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</si>
  <si>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</si>
  <si>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</si>
  <si>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</si>
  <si>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</si>
  <si>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</si>
  <si>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</si>
  <si>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</si>
  <si>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</si>
  <si>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</si>
  <si>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</si>
  <si>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</si>
  <si>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</si>
  <si>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</si>
  <si>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</si>
  <si>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</si>
  <si>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</si>
  <si>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</si>
  <si>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</si>
  <si>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</si>
  <si>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</si>
  <si>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</si>
  <si>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</si>
  <si>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</si>
  <si>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</si>
  <si>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</si>
  <si>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</si>
  <si>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</si>
  <si>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</si>
  <si>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</si>
  <si>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</si>
  <si>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</si>
  <si>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</si>
  <si>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</si>
  <si>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</si>
  <si>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</si>
  <si>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</si>
  <si>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</si>
  <si>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</si>
  <si>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</si>
  <si>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</si>
  <si>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</si>
  <si>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</si>
  <si>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</si>
  <si>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</si>
  <si>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</si>
  <si>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</si>
  <si>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</si>
  <si>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</si>
  <si>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</si>
  <si>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</si>
  <si>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</si>
  <si>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</si>
  <si>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</si>
  <si>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</si>
  <si>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</si>
  <si>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</si>
  <si>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</si>
  <si>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</si>
  <si>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</si>
  <si>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</si>
  <si>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</si>
  <si>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</si>
  <si>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</si>
  <si>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</si>
  <si>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</si>
  <si>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</si>
  <si>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</si>
  <si>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</si>
  <si>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</si>
  <si>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</si>
  <si>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</si>
  <si>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</si>
  <si>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</si>
  <si>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</si>
  <si>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</si>
  <si>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</si>
  <si>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</si>
  <si>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</si>
  <si>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</si>
  <si>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</si>
  <si>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</si>
  <si>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</si>
  <si>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</si>
  <si>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</si>
  <si>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</si>
  <si>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</si>
  <si>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</si>
  <si>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</si>
  <si>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</si>
  <si>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</si>
  <si>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</si>
  <si>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</si>
  <si>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</si>
  <si>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</si>
  <si>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</si>
  <si>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</si>
  <si>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</si>
  <si>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</si>
  <si>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</si>
  <si>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</si>
  <si>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</si>
  <si>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</si>
  <si>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</si>
  <si>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</si>
  <si>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</si>
  <si>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</si>
  <si>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</si>
  <si>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</si>
  <si>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</si>
  <si>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</si>
  <si>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</si>
  <si>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</si>
  <si>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</si>
  <si>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</si>
  <si>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</si>
  <si>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</si>
  <si>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</si>
  <si>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</si>
  <si>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</si>
  <si>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</si>
  <si>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</si>
  <si>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</si>
  <si>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</si>
  <si>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</si>
  <si>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</si>
  <si>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</si>
  <si>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</si>
  <si>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</si>
  <si>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</si>
  <si>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</si>
  <si>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</si>
  <si>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</si>
  <si>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</si>
  <si>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</si>
  <si>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</si>
  <si>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</si>
  <si>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</si>
  <si>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</si>
  <si>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</si>
  <si>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</si>
  <si>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</si>
  <si>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</si>
  <si>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</si>
  <si>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</si>
  <si>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</si>
  <si>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</si>
  <si>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</si>
  <si>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</si>
  <si>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</si>
  <si>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</si>
  <si>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</si>
  <si>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</si>
  <si>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</si>
  <si>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</si>
  <si>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</si>
  <si>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</si>
  <si>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</si>
  <si>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</si>
  <si>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</si>
  <si>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</si>
  <si>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</si>
  <si>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</si>
  <si>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</si>
  <si>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</si>
  <si>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</si>
  <si>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</si>
  <si>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</si>
  <si>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</si>
  <si>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</si>
  <si>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</si>
  <si>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</si>
  <si>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</si>
  <si>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</si>
  <si>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</si>
  <si>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</si>
  <si>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</si>
  <si>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</si>
  <si>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</si>
  <si>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</si>
  <si>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</si>
  <si>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</si>
  <si>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</si>
  <si>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</si>
  <si>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</si>
  <si>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</si>
  <si>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</si>
  <si>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</si>
  <si>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</si>
  <si>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</si>
  <si>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</si>
  <si>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</si>
  <si>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</si>
  <si>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</si>
  <si>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</si>
  <si>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</si>
  <si>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</si>
  <si>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</si>
  <si>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</si>
  <si>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</si>
  <si>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</si>
  <si>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</si>
  <si>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</si>
  <si>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</si>
  <si>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</si>
  <si>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</si>
  <si>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</si>
  <si>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</si>
  <si>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</si>
  <si>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</si>
  <si>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</si>
  <si>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</si>
  <si>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</si>
  <si>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</si>
  <si>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</si>
  <si>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</si>
  <si>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</si>
  <si>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</si>
  <si>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</si>
  <si>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</si>
  <si>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</si>
  <si>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</si>
  <si>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</si>
  <si>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</si>
  <si>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</si>
  <si>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</si>
  <si>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</si>
  <si>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</si>
  <si>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</si>
  <si>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</si>
  <si>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</si>
  <si>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</si>
  <si>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</si>
  <si>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</si>
  <si>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</si>
  <si>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</si>
  <si>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</si>
  <si>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</si>
  <si>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</si>
  <si>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</si>
  <si>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</si>
  <si>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</si>
  <si>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</si>
  <si>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</si>
  <si>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</si>
  <si>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</si>
  <si>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</si>
  <si>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</si>
  <si>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</si>
  <si>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</si>
  <si>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</si>
  <si>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</si>
  <si>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</si>
  <si>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</si>
  <si>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</si>
  <si>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</si>
  <si>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</si>
  <si>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</si>
  <si>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</si>
  <si>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</si>
  <si>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</si>
  <si>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</si>
  <si>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</si>
  <si>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</si>
  <si>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</si>
  <si>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</si>
  <si>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</si>
  <si>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</si>
  <si>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</si>
  <si>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</si>
  <si>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</si>
  <si>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</si>
  <si>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</si>
  <si>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</si>
  <si>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</si>
  <si>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</si>
  <si>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</si>
  <si>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</si>
  <si>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</si>
  <si>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</si>
  <si>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</si>
  <si>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</si>
  <si>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</si>
  <si>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</si>
  <si>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</si>
  <si>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</si>
  <si>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</si>
  <si>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</si>
  <si>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</si>
  <si>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</si>
  <si>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</si>
  <si>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</si>
  <si>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</si>
  <si>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</si>
  <si>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</si>
  <si>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</si>
  <si>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</si>
  <si>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</si>
  <si>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</si>
  <si>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</si>
  <si>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</si>
  <si>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</si>
  <si>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</si>
  <si>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</si>
  <si>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</si>
  <si>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</si>
  <si>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</si>
  <si>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</si>
  <si>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</si>
  <si>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</si>
  <si>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</si>
  <si>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</si>
  <si>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</si>
  <si>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</si>
  <si>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</si>
  <si>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</si>
  <si>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</si>
  <si>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</si>
  <si>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</si>
  <si>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</si>
  <si>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</si>
  <si>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</si>
  <si>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</si>
  <si>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</si>
  <si>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</si>
  <si>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</si>
  <si>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</si>
  <si>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</si>
  <si>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</si>
  <si>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</si>
  <si>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</si>
  <si>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</si>
  <si>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</si>
  <si>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</si>
  <si>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</si>
  <si>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</si>
  <si>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</si>
  <si>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</si>
  <si>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</si>
  <si>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</si>
  <si>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</si>
  <si>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</si>
  <si>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</si>
  <si>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</si>
  <si>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</si>
  <si>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</si>
  <si>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</si>
  <si>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</si>
  <si>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</si>
  <si>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</si>
  <si>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</si>
  <si>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</si>
  <si>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</si>
  <si>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</si>
  <si>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</si>
  <si>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</si>
  <si>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</si>
  <si>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</si>
  <si>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</si>
  <si>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</si>
  <si>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</si>
  <si>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</si>
  <si>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</si>
  <si>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</si>
  <si>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</si>
  <si>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</si>
  <si>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</si>
  <si>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</si>
  <si>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</si>
  <si>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</si>
  <si>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</si>
  <si>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</si>
  <si>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</si>
  <si>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</si>
  <si>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</si>
  <si>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</si>
  <si>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</si>
  <si>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</si>
  <si>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</si>
  <si>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</si>
  <si>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</si>
  <si>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</si>
  <si>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</si>
  <si>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</si>
  <si>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</si>
  <si>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</si>
  <si>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</si>
  <si>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</si>
  <si>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</si>
  <si>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</si>
  <si>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</si>
  <si>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</si>
  <si>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</si>
  <si>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</si>
  <si>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</si>
  <si>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</si>
  <si>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</si>
  <si>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</si>
  <si>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</si>
  <si>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</si>
  <si>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</si>
  <si>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</si>
  <si>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</si>
  <si>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</si>
  <si>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</si>
  <si>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</si>
  <si>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</si>
  <si>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</si>
  <si>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</si>
  <si>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</si>
  <si>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</si>
  <si>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</si>
  <si>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</si>
  <si>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</si>
  <si>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</si>
  <si>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</si>
  <si>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</si>
  <si>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</si>
  <si>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</si>
  <si>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</si>
  <si>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</si>
  <si>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</si>
  <si>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</si>
  <si>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</si>
  <si>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</si>
  <si>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</si>
  <si>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</si>
  <si>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</si>
  <si>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</si>
  <si>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</si>
  <si>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</si>
  <si>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</si>
  <si>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</si>
  <si>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</si>
  <si>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</si>
  <si>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</si>
  <si>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</si>
  <si>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</si>
  <si>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</si>
  <si>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</si>
  <si>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</si>
  <si>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</si>
  <si>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</si>
  <si>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</si>
  <si>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</si>
  <si>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</si>
  <si>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</si>
  <si>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</si>
  <si>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</si>
  <si>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</si>
  <si>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</si>
  <si>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</si>
  <si>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</si>
  <si>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</si>
  <si>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</si>
  <si>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</si>
  <si>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</si>
  <si>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</si>
  <si>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</si>
  <si>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</si>
  <si>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</si>
  <si>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</si>
  <si>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</si>
  <si>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</si>
  <si>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</si>
  <si>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</si>
  <si>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</si>
  <si>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</si>
  <si>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</si>
  <si>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</si>
  <si>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</si>
  <si>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</si>
  <si>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</si>
  <si>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</si>
  <si>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</si>
  <si>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</si>
  <si>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</si>
  <si>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</si>
  <si>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</si>
  <si>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</si>
  <si>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</si>
  <si>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</si>
  <si>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</si>
  <si>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</si>
  <si>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</si>
  <si>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</si>
  <si>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</si>
  <si>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</si>
  <si>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</si>
  <si>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</si>
  <si>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</si>
  <si>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</si>
  <si>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</si>
  <si>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</si>
  <si>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</si>
  <si>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</si>
  <si>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</si>
  <si>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</si>
  <si>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</si>
  <si>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</si>
  <si>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</si>
  <si>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</si>
  <si>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</si>
  <si>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</si>
  <si>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</si>
  <si>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</si>
  <si>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</si>
  <si>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</si>
  <si>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</si>
  <si>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</si>
  <si>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</si>
  <si>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</si>
  <si>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</si>
  <si>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</si>
  <si>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</si>
  <si>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</si>
  <si>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</si>
  <si>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</si>
  <si>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</si>
  <si>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</si>
  <si>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</si>
  <si>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</si>
  <si>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</si>
  <si>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</si>
  <si>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</si>
  <si>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</si>
  <si>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</si>
  <si>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</si>
  <si>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</si>
  <si>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</si>
  <si>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</si>
  <si>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</si>
  <si>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</si>
  <si>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</si>
  <si>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</si>
  <si>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</si>
  <si>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</si>
  <si>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</si>
  <si>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</si>
  <si>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</si>
  <si>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</si>
  <si>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</si>
  <si>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</si>
  <si>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</si>
  <si>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</si>
  <si>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</si>
  <si>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</si>
  <si>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</si>
  <si>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</si>
  <si>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</si>
  <si>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</si>
  <si>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</si>
  <si>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</si>
  <si>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</si>
  <si>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</si>
  <si>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</si>
  <si>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</si>
  <si>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</si>
  <si>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</si>
  <si>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</si>
  <si>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</si>
  <si>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</si>
  <si>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</si>
  <si>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</si>
  <si>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</si>
  <si>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</si>
  <si>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</si>
  <si>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</si>
  <si>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</si>
  <si>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</si>
  <si>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</si>
  <si>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</si>
  <si>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</si>
  <si>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</si>
  <si>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</si>
  <si>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</si>
  <si>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</si>
  <si>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</si>
  <si>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</si>
  <si>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</si>
  <si>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</si>
  <si>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</si>
  <si>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</si>
  <si>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</si>
  <si>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</si>
  <si>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</si>
  <si>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</si>
  <si>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</si>
  <si>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</si>
  <si>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</si>
  <si>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</si>
  <si>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</si>
  <si>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</si>
  <si>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</si>
  <si>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</si>
  <si>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</si>
  <si>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</si>
  <si>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</si>
  <si>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</si>
  <si>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</si>
  <si>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</si>
  <si>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</si>
  <si>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</si>
  <si>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</si>
  <si>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</si>
  <si>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</si>
  <si>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</si>
  <si>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</si>
  <si>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</si>
  <si>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</si>
  <si>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</si>
  <si>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</si>
  <si>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</si>
  <si>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</si>
  <si>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</si>
  <si>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</si>
  <si>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</si>
  <si>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</si>
  <si>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</si>
  <si>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</si>
  <si>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</si>
  <si>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</si>
  <si>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</si>
  <si>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</si>
  <si>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</si>
  <si>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</si>
  <si>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</si>
  <si>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</si>
  <si>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</si>
  <si>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</si>
  <si>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</si>
  <si>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</si>
  <si>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</si>
  <si>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</si>
  <si>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</si>
  <si>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</si>
  <si>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</si>
  <si>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</si>
  <si>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</si>
  <si>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</si>
  <si>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</si>
  <si>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</si>
  <si>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</si>
  <si>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</si>
  <si>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</si>
  <si>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</si>
  <si>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</si>
  <si>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</si>
  <si>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</si>
  <si>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</si>
  <si>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</si>
  <si>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</si>
  <si>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</si>
  <si>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</si>
  <si>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</si>
  <si>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</si>
  <si>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</si>
  <si>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</si>
  <si>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</si>
  <si>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</si>
  <si>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</si>
  <si>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</si>
  <si>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</si>
  <si>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</si>
  <si>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</si>
  <si>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</si>
  <si>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</si>
  <si>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</si>
  <si>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</si>
  <si>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</si>
  <si>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</si>
  <si>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</si>
  <si>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</si>
  <si>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</si>
  <si>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</si>
  <si>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</si>
  <si>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</si>
  <si>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</si>
  <si>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</si>
  <si>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</si>
  <si>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</si>
  <si>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</si>
  <si>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</si>
  <si>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</si>
  <si>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</si>
  <si>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</si>
  <si>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</si>
  <si>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</si>
  <si>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</si>
  <si>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</si>
  <si>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</si>
  <si>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</si>
  <si>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</si>
  <si>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</si>
  <si>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</si>
  <si>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</si>
  <si>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</si>
  <si>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</si>
  <si>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</si>
  <si>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</si>
  <si>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</si>
  <si>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</si>
  <si>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</si>
  <si>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</si>
  <si>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</si>
  <si>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</si>
  <si>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</si>
  <si>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</si>
  <si>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</si>
  <si>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</si>
  <si>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</si>
  <si>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</si>
  <si>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</si>
  <si>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</si>
  <si>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</si>
  <si>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</si>
  <si>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</si>
  <si>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</si>
  <si>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</si>
  <si>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</si>
  <si>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</si>
  <si>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</si>
  <si>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</si>
  <si>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</si>
  <si>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</si>
  <si>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</si>
  <si>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</si>
  <si>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</si>
  <si>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</si>
  <si>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</si>
  <si>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</si>
  <si>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</si>
  <si>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</si>
  <si>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</si>
  <si>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</si>
  <si>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</si>
  <si>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</si>
  <si>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</si>
  <si>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</si>
  <si>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</si>
  <si>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</si>
  <si>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</si>
  <si>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</si>
  <si>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</si>
  <si>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</si>
  <si>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</si>
  <si>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</si>
  <si>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</si>
  <si>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</si>
  <si>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</si>
  <si>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</si>
  <si>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</si>
  <si>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</si>
  <si>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</si>
  <si>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</si>
  <si>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</si>
  <si>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</si>
  <si>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</si>
  <si>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</si>
  <si>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</si>
  <si>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</si>
  <si>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</si>
  <si>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</si>
  <si>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</si>
  <si>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</si>
  <si>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</si>
  <si>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</si>
  <si>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</si>
  <si>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</si>
  <si>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</si>
  <si>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</si>
  <si>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</si>
  <si>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</si>
  <si>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</si>
  <si>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</si>
  <si>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</si>
  <si>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</si>
  <si>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</si>
  <si>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</si>
  <si>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</si>
  <si>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</si>
  <si>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</si>
  <si>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</si>
  <si>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</si>
  <si>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</si>
  <si>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</si>
  <si>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</si>
  <si>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</si>
  <si>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</si>
  <si>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</si>
  <si>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</si>
  <si>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</si>
  <si>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</si>
  <si>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</si>
  <si>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</si>
  <si>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</si>
  <si>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</si>
  <si>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</si>
  <si>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</si>
  <si>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</si>
  <si>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</si>
  <si>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</si>
  <si>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</si>
  <si>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</si>
  <si>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</si>
  <si>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</si>
  <si>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</si>
  <si>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</si>
  <si>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</si>
  <si>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</si>
  <si>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</si>
  <si>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</si>
  <si>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</si>
  <si>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</si>
  <si>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</si>
  <si>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</si>
  <si>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</si>
  <si>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</si>
  <si>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</si>
  <si>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</si>
  <si>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</si>
  <si>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</si>
  <si>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</si>
  <si>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</si>
  <si>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</si>
  <si>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</si>
  <si>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</si>
  <si>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</si>
  <si>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</si>
  <si>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</si>
  <si>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</si>
  <si>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</si>
  <si>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</si>
  <si>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</si>
  <si>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</si>
  <si>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</si>
  <si>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</si>
  <si>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</si>
  <si>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</si>
  <si>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</si>
  <si>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</si>
  <si>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</si>
  <si>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</si>
  <si>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</si>
  <si>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</si>
  <si>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</si>
  <si>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</si>
  <si>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</si>
  <si>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</si>
  <si>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</si>
  <si>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</si>
  <si>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</si>
  <si>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</si>
  <si>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</si>
  <si>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</si>
  <si>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</si>
  <si>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</si>
  <si>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</si>
  <si>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</si>
  <si>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</si>
  <si>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</si>
  <si>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</si>
  <si>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</si>
  <si>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</si>
  <si>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</si>
  <si>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</si>
  <si>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</si>
  <si>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</si>
  <si>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</si>
  <si>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</si>
  <si>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</si>
  <si>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</si>
  <si>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</si>
  <si>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</si>
  <si>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</si>
  <si>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</si>
  <si>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</si>
  <si>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</si>
  <si>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</si>
  <si>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</si>
  <si>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</si>
  <si>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</si>
  <si>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</si>
  <si>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</si>
  <si>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</si>
  <si>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</si>
  <si>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</si>
  <si>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</si>
  <si>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</si>
  <si>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</si>
  <si>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</si>
  <si>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</si>
  <si>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</si>
  <si>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</si>
  <si>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</si>
  <si>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</si>
  <si>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</si>
  <si>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</si>
  <si>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</si>
  <si>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</si>
  <si>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</si>
  <si>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</si>
  <si>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</si>
  <si>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</si>
  <si>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</si>
  <si>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</si>
  <si>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</si>
  <si>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</si>
  <si>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</si>
  <si>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</si>
  <si>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</si>
  <si>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</si>
  <si>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</si>
  <si>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</si>
  <si>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</si>
  <si>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</si>
  <si>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</si>
  <si>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</si>
  <si>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</si>
  <si>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</si>
  <si>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</si>
  <si>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</si>
  <si>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</si>
  <si>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</si>
  <si>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</si>
  <si>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</si>
  <si>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</si>
  <si>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</si>
  <si>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</si>
  <si>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</si>
  <si>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</si>
  <si>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</si>
  <si>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</si>
  <si>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</si>
  <si>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</si>
  <si>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</si>
  <si>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</si>
  <si>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</si>
  <si>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</si>
  <si>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</si>
  <si>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</si>
  <si>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</si>
  <si>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</si>
  <si>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</si>
  <si>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</si>
  <si>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</si>
  <si>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</si>
  <si>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</si>
  <si>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</si>
  <si>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</si>
  <si>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</si>
  <si>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</si>
  <si>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</si>
  <si>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</si>
  <si>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</si>
  <si>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</si>
  <si>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</si>
  <si>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</si>
  <si>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</si>
  <si>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</si>
  <si>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</si>
  <si>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</si>
  <si>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</si>
  <si>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</si>
  <si>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</si>
  <si>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</si>
  <si>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</si>
  <si>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</si>
  <si>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</si>
  <si>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</si>
  <si>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</si>
  <si>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</si>
  <si>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</si>
  <si>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</si>
  <si>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</si>
  <si>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</si>
  <si>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</si>
  <si>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</si>
  <si>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</si>
  <si>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</si>
  <si>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</si>
  <si>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</si>
  <si>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</si>
  <si>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</si>
  <si>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</si>
  <si>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</si>
  <si>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</si>
  <si>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</si>
  <si>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</si>
  <si>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</si>
  <si>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</si>
  <si>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</si>
  <si>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</si>
  <si>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</si>
  <si>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</si>
  <si>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</si>
  <si>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</si>
  <si>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</si>
  <si>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</si>
  <si>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</si>
  <si>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</si>
  <si>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</si>
  <si>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</si>
  <si>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</si>
  <si>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</si>
  <si>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</si>
  <si>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</si>
  <si>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</si>
  <si>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</si>
  <si>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</si>
  <si>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</si>
  <si>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</si>
  <si>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</si>
  <si>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</si>
  <si>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</si>
  <si>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</si>
  <si>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</si>
  <si>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</si>
  <si>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</si>
  <si>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</si>
  <si>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</si>
  <si>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</si>
  <si>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</si>
  <si>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</si>
  <si>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</si>
  <si>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</si>
  <si>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</si>
  <si>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</si>
  <si>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</si>
  <si>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</si>
  <si>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</si>
  <si>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</si>
  <si>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</si>
  <si>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</si>
  <si>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</si>
  <si>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</si>
  <si>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</si>
  <si>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</si>
  <si>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</si>
  <si>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</si>
  <si>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</si>
  <si>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</si>
  <si>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</si>
  <si>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</si>
  <si>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</si>
  <si>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</si>
  <si>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</si>
  <si>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</si>
  <si>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</si>
  <si>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</si>
  <si>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</si>
  <si>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</si>
  <si>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</si>
  <si>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</si>
  <si>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</si>
  <si>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</si>
  <si>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</si>
  <si>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</si>
  <si>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</si>
  <si>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</si>
  <si>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</si>
  <si>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</si>
  <si>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</si>
  <si>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</si>
  <si>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</si>
  <si>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</si>
  <si>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</si>
  <si>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</si>
  <si>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</si>
  <si>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</si>
  <si>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</si>
  <si>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</si>
  <si>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</si>
  <si>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</si>
  <si>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</si>
  <si>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</si>
  <si>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</si>
  <si>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</si>
  <si>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</si>
  <si>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</si>
  <si>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</si>
  <si>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</si>
  <si>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</si>
  <si>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</si>
  <si>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</si>
  <si>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</si>
  <si>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</si>
  <si>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</si>
  <si>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</si>
  <si>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</si>
  <si>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</si>
  <si>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</si>
  <si>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</si>
  <si>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</si>
  <si>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</si>
  <si>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</si>
  <si>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</si>
  <si>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</si>
  <si>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</si>
  <si>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</si>
  <si>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</si>
  <si>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</si>
  <si>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</si>
  <si>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</si>
  <si>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</si>
  <si>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</si>
  <si>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</si>
  <si>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</si>
  <si>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</si>
  <si>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</si>
  <si>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</si>
  <si>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</si>
  <si>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</si>
  <si>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</si>
  <si>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</si>
  <si>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</si>
  <si>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</si>
  <si>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</si>
  <si>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</si>
  <si>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</si>
  <si>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</si>
  <si>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</si>
  <si>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</si>
  <si>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</si>
  <si>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</si>
  <si>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</si>
  <si>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</si>
  <si>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</si>
  <si>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</si>
  <si>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</si>
  <si>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</si>
  <si>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</si>
  <si>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</si>
  <si>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</si>
  <si>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</si>
  <si>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</si>
  <si>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</si>
  <si>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</si>
  <si>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</si>
  <si>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</si>
  <si>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</si>
  <si>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</si>
  <si>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</si>
  <si>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</si>
  <si>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</si>
  <si>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</si>
  <si>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</si>
  <si>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</si>
  <si>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</si>
  <si>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</si>
  <si>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</si>
  <si>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</si>
  <si>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</si>
  <si>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</si>
  <si>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</si>
  <si>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</si>
  <si>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</si>
  <si>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</si>
  <si>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</si>
  <si>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</si>
  <si>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</si>
  <si>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</si>
  <si>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</si>
  <si>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</si>
  <si>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</si>
  <si>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</si>
  <si>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</si>
  <si>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</si>
  <si>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</si>
  <si>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</si>
  <si>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</si>
  <si>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</si>
  <si>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</si>
  <si>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</si>
  <si>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</si>
  <si>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</si>
  <si>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</si>
  <si>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</si>
  <si>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</si>
  <si>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</si>
  <si>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</si>
  <si>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</si>
  <si>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</si>
  <si>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</si>
  <si>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</si>
  <si>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</si>
  <si>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</si>
  <si>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</si>
  <si>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</si>
  <si>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</si>
  <si>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</si>
  <si>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</si>
  <si>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</si>
  <si>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</si>
  <si>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</si>
  <si>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</si>
  <si>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</si>
  <si>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</si>
  <si>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</si>
  <si>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</si>
  <si>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</si>
  <si>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</si>
  <si>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</si>
  <si>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</si>
  <si>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</si>
  <si>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</si>
  <si>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</si>
  <si>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</si>
  <si>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</si>
  <si>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</si>
  <si>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</si>
  <si>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</si>
  <si>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</si>
  <si>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</si>
  <si>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</si>
  <si>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</si>
  <si>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</si>
  <si>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</si>
  <si>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</si>
  <si>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</si>
  <si>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</si>
  <si>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</si>
  <si>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</si>
  <si>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</si>
  <si>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</si>
  <si>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</si>
  <si>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</si>
  <si>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</si>
  <si>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</si>
  <si>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</si>
  <si>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</si>
  <si>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</si>
  <si>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</si>
  <si>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</si>
  <si>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</si>
  <si>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</si>
  <si>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</si>
  <si>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</si>
  <si>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</si>
  <si>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</si>
  <si>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</si>
  <si>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</si>
  <si>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</si>
  <si>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</si>
  <si>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</si>
  <si>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</si>
  <si>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</si>
  <si>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</si>
  <si>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</si>
  <si>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</si>
  <si>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</si>
  <si>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</si>
  <si>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</si>
  <si>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</si>
  <si>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</si>
  <si>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</si>
  <si>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</si>
  <si>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</si>
  <si>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</si>
  <si>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</si>
  <si>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</si>
  <si>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</si>
  <si>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</si>
  <si>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</si>
  <si>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</si>
  <si>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</si>
  <si>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</si>
  <si>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</si>
  <si>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</si>
  <si>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</si>
  <si>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</si>
  <si>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</si>
  <si>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</si>
  <si>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</si>
  <si>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</si>
  <si>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</si>
  <si>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</si>
  <si>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</si>
  <si>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</si>
  <si>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</si>
  <si>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</si>
  <si>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</si>
  <si>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</si>
  <si>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</si>
  <si>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</si>
  <si>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</si>
  <si>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</si>
  <si>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</si>
  <si>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</si>
  <si>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</si>
  <si>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</si>
  <si>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</si>
  <si>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</si>
  <si>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</si>
  <si>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</si>
  <si>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</si>
  <si>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</si>
  <si>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</si>
  <si>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</si>
  <si>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</si>
  <si>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</si>
  <si>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</si>
  <si>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</si>
  <si>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</si>
  <si>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</si>
  <si>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</si>
  <si>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</si>
  <si>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</si>
  <si>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</si>
  <si>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</si>
  <si>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</si>
  <si>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</si>
  <si>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</si>
  <si>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</si>
  <si>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</si>
  <si>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</si>
  <si>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</si>
  <si>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</si>
  <si>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</si>
  <si>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</si>
  <si>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</si>
  <si>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</si>
  <si>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</si>
  <si>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</si>
  <si>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</si>
  <si>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</si>
  <si>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</si>
  <si>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</si>
  <si>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</si>
  <si>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</si>
  <si>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</si>
  <si>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</si>
  <si>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</si>
  <si>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</si>
  <si>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</si>
  <si>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</si>
  <si>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</si>
  <si>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</si>
  <si>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</si>
  <si>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</si>
  <si>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</si>
  <si>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</si>
  <si>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</si>
  <si>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</si>
  <si>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</si>
  <si>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</si>
  <si>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</si>
  <si>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</si>
  <si>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</si>
  <si>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</si>
  <si>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</si>
  <si>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</si>
  <si>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</si>
  <si>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</si>
  <si>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</si>
  <si>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</si>
  <si>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</si>
  <si>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</si>
  <si>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</si>
  <si>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</si>
  <si>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</si>
  <si>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</si>
  <si>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</si>
  <si>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</si>
  <si>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</si>
  <si>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</si>
  <si>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</si>
  <si>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</si>
  <si>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</si>
  <si>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</si>
  <si>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</si>
  <si>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</si>
  <si>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</si>
  <si>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</si>
  <si>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</si>
  <si>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</si>
  <si>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</si>
  <si>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</si>
  <si>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</si>
  <si>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</si>
  <si>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</si>
  <si>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</si>
  <si>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</si>
  <si>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</si>
  <si>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</si>
  <si>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</si>
  <si>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</si>
  <si>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</si>
  <si>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</si>
  <si>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</si>
  <si>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</si>
  <si>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</si>
  <si>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</si>
  <si>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</si>
  <si>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</si>
  <si>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</si>
  <si>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</si>
  <si>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</si>
  <si>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</si>
  <si>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</si>
  <si>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</si>
  <si>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</si>
  <si>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</si>
  <si>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</si>
  <si>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</si>
  <si>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</si>
  <si>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</si>
  <si>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</si>
  <si>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</si>
  <si>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</si>
  <si>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</si>
  <si>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</si>
  <si>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</si>
  <si>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</si>
  <si>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</si>
  <si>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</si>
  <si>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</si>
  <si>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</si>
  <si>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</si>
  <si>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</si>
  <si>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</si>
  <si>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</si>
  <si>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</si>
  <si>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</si>
  <si>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</si>
  <si>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</si>
  <si>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</si>
  <si>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</si>
  <si>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</si>
  <si>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</si>
  <si>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</si>
  <si>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</si>
  <si>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</si>
  <si>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</si>
  <si>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</si>
  <si>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</si>
  <si>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</si>
  <si>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</si>
  <si>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</si>
  <si>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</si>
  <si>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</si>
  <si>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</si>
  <si>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</si>
  <si>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</si>
  <si>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</si>
  <si>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</si>
  <si>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</si>
  <si>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</si>
  <si>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</si>
  <si>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</si>
  <si>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</si>
  <si>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</si>
  <si>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</si>
  <si>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</si>
  <si>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</si>
  <si>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</si>
  <si>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</si>
  <si>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</si>
  <si>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</si>
  <si>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</si>
  <si>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</si>
  <si>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</si>
  <si>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</si>
  <si>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</si>
  <si>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</si>
  <si>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</si>
  <si>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</si>
  <si>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</si>
  <si>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</si>
  <si>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</si>
  <si>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</si>
  <si>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</si>
  <si>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</si>
  <si>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</si>
  <si>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</si>
  <si>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</si>
  <si>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</si>
  <si>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</si>
  <si>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</si>
  <si>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</si>
  <si>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</si>
  <si>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</si>
  <si>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</si>
  <si>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</si>
  <si>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</si>
  <si>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</si>
  <si>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</si>
  <si>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</si>
  <si>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</si>
  <si>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</si>
  <si>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</si>
  <si>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</si>
  <si>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</si>
  <si>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</si>
  <si>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</si>
  <si>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</si>
  <si>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</si>
  <si>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</si>
  <si>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</si>
  <si>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</si>
  <si>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</si>
  <si>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</si>
  <si>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</si>
  <si>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</si>
  <si>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</si>
  <si>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</si>
  <si>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</si>
  <si>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</si>
  <si>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</si>
  <si>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</si>
  <si>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</si>
  <si>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</si>
  <si>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</si>
  <si>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</si>
  <si>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</si>
  <si>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</si>
  <si>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</si>
  <si>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</si>
  <si>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</si>
  <si>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</si>
  <si>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</si>
  <si>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</si>
  <si>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</si>
  <si>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</si>
  <si>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</si>
  <si>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</si>
  <si>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</si>
  <si>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</si>
  <si>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</si>
  <si>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</si>
  <si>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</si>
  <si>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</si>
  <si>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</si>
  <si>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</si>
  <si>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</si>
  <si>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</si>
  <si>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</si>
  <si>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</si>
  <si>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</si>
  <si>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</si>
  <si>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</si>
  <si>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</si>
  <si>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</si>
  <si>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</si>
  <si>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</si>
  <si>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</si>
  <si>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</si>
  <si>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</si>
  <si>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</si>
  <si>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</si>
  <si>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</si>
  <si>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</si>
  <si>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</si>
  <si>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</si>
  <si>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</si>
  <si>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</si>
  <si>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</si>
  <si>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</si>
  <si>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</si>
  <si>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</si>
  <si>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</si>
  <si>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</si>
  <si>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</si>
  <si>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</si>
  <si>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</si>
  <si>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</si>
  <si>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</si>
  <si>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</si>
  <si>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</si>
  <si>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</si>
  <si>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</si>
  <si>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</si>
  <si>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</si>
  <si>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</si>
  <si>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</si>
  <si>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</si>
  <si>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</si>
  <si>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</si>
  <si>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</si>
  <si>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</si>
  <si>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</si>
  <si>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</si>
  <si>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</si>
  <si>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</si>
  <si>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</si>
  <si>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</si>
  <si>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</si>
  <si>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</si>
  <si>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</si>
  <si>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</si>
  <si>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</si>
  <si>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</si>
  <si>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</si>
  <si>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</si>
  <si>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</si>
  <si>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</si>
  <si>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</si>
  <si>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</si>
  <si>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</si>
  <si>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</si>
  <si>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</si>
  <si>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</si>
  <si>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</si>
  <si>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</si>
  <si>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</si>
  <si>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</si>
  <si>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</si>
  <si>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</si>
  <si>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</si>
  <si>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</si>
  <si>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</si>
  <si>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</si>
  <si>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</si>
  <si>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</si>
  <si>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</si>
  <si>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</si>
  <si>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</si>
  <si>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</si>
  <si>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</si>
  <si>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</si>
  <si>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</si>
  <si>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</si>
  <si>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</si>
  <si>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</si>
  <si>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</si>
  <si>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</si>
  <si>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</si>
  <si>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</si>
  <si>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</si>
  <si>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</si>
  <si>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</si>
  <si>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</si>
  <si>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</si>
  <si>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</si>
  <si>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</si>
  <si>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</si>
  <si>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</si>
  <si>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</si>
  <si>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</si>
  <si>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</si>
  <si>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</si>
  <si>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</si>
  <si>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</si>
  <si>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</si>
  <si>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</si>
  <si>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</si>
  <si>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</si>
  <si>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</si>
  <si>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</si>
  <si>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</si>
  <si>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</si>
  <si>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</si>
  <si>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</si>
  <si>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</si>
  <si>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</si>
  <si>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</si>
  <si>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</si>
  <si>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</si>
  <si>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</si>
  <si>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</si>
  <si>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</si>
  <si>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</si>
  <si>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</si>
  <si>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</si>
  <si>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</si>
  <si>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</si>
  <si>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</si>
  <si>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</si>
  <si>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</si>
  <si>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</si>
  <si>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</si>
  <si>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</si>
  <si>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</si>
  <si>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</si>
  <si>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</si>
  <si>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</si>
  <si>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</si>
  <si>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</si>
  <si>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</si>
  <si>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</si>
  <si>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</si>
  <si>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</si>
  <si>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</si>
  <si>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</si>
  <si>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</si>
  <si>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</si>
  <si>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</si>
  <si>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</si>
  <si>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</si>
  <si>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</si>
  <si>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</si>
  <si>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</si>
  <si>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</si>
  <si>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</si>
  <si>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</si>
  <si>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</si>
  <si>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</si>
  <si>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</si>
  <si>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</si>
  <si>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</si>
  <si>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</si>
  <si>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</si>
  <si>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</si>
  <si>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</si>
  <si>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</si>
  <si>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</si>
  <si>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</si>
  <si>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</si>
  <si>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</si>
  <si>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</si>
  <si>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</si>
  <si>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</si>
  <si>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</si>
  <si>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</si>
  <si>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</si>
  <si>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</si>
  <si>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</si>
  <si>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</si>
  <si>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</si>
  <si>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</si>
  <si>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</si>
  <si>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</si>
  <si>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</si>
  <si>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</si>
  <si>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</si>
  <si>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</si>
  <si>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</si>
  <si>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</si>
  <si>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</si>
  <si>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</si>
  <si>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</si>
  <si>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</si>
  <si>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</si>
  <si>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</si>
  <si>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</si>
  <si>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</si>
  <si>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</si>
  <si>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</si>
  <si>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</si>
  <si>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</si>
  <si>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</si>
  <si>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</si>
  <si>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</si>
  <si>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</si>
  <si>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</si>
  <si>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</si>
  <si>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</si>
  <si>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</si>
  <si>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</si>
  <si>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</si>
  <si>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</si>
  <si>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</si>
  <si>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</si>
  <si>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</si>
  <si>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</si>
  <si>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</si>
  <si>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</si>
  <si>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</si>
  <si>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</si>
  <si>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</si>
  <si>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</si>
  <si>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</si>
  <si>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</si>
  <si>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</si>
  <si>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</si>
  <si>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</si>
  <si>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</si>
  <si>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</si>
  <si>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</si>
  <si>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</si>
  <si>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</si>
  <si>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</si>
  <si>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</si>
  <si>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</si>
  <si>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</si>
  <si>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</si>
  <si>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</si>
  <si>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</si>
  <si>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</si>
  <si>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</si>
  <si>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</si>
  <si>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</si>
  <si>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</si>
  <si>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</si>
  <si>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</si>
  <si>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</si>
  <si>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</si>
  <si>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</si>
  <si>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</si>
  <si>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</si>
  <si>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</si>
  <si>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</si>
  <si>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</si>
  <si>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</si>
  <si>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</si>
  <si>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</si>
  <si>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</si>
  <si>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</si>
  <si>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</si>
  <si>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</si>
  <si>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</si>
  <si>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</si>
  <si>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</si>
  <si>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</si>
  <si>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</si>
  <si>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</si>
  <si>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</si>
  <si>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</si>
  <si>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</si>
  <si>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</si>
  <si>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</si>
  <si>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</si>
  <si>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</si>
  <si>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</si>
  <si>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</si>
  <si>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</si>
  <si>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</si>
  <si>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</si>
  <si>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</si>
  <si>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</si>
  <si>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</si>
  <si>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</si>
  <si>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</si>
  <si>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</si>
  <si>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</si>
  <si>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</si>
  <si>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</si>
  <si>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</si>
  <si>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</si>
  <si>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</si>
  <si>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</si>
  <si>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</si>
  <si>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</si>
  <si>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</si>
  <si>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</si>
  <si>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</si>
  <si>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</si>
  <si>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</si>
  <si>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</si>
  <si>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</si>
  <si>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</si>
  <si>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</si>
  <si>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</si>
  <si>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</si>
  <si>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</si>
  <si>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</si>
  <si>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</si>
  <si>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</si>
  <si>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</si>
  <si>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</si>
  <si>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</si>
  <si>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</si>
  <si>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</si>
  <si>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</si>
  <si>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</si>
  <si>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</si>
  <si>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</si>
  <si>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</si>
  <si>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</si>
  <si>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</si>
  <si>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</si>
  <si>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</si>
  <si>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</si>
  <si>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</si>
  <si>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</si>
  <si>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</si>
  <si>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</si>
  <si>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</si>
  <si>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</si>
  <si>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</si>
  <si>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</si>
  <si>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</si>
  <si>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</si>
  <si>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</si>
  <si>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</si>
  <si>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</si>
  <si>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</si>
  <si>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</si>
  <si>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</si>
  <si>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</si>
  <si>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</si>
  <si>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</si>
  <si>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</si>
  <si>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</si>
  <si>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</si>
  <si>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</si>
  <si>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</si>
  <si>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</si>
  <si>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</si>
  <si>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</si>
  <si>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</si>
  <si>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</si>
  <si>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</si>
  <si>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</si>
  <si>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</si>
  <si>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</si>
  <si>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</si>
  <si>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</si>
  <si>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</si>
  <si>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</si>
  <si>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</si>
  <si>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</si>
  <si>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</si>
  <si>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</si>
  <si>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</si>
  <si>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</si>
  <si>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</si>
  <si>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</si>
  <si>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</si>
  <si>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</si>
  <si>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</si>
  <si>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</si>
  <si>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</si>
  <si>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</si>
  <si>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</si>
  <si>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</si>
  <si>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</si>
  <si>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</si>
  <si>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</si>
  <si>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</si>
  <si>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</si>
  <si>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</si>
  <si>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</si>
  <si>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</si>
  <si>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</si>
  <si>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</si>
  <si>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</si>
  <si>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</si>
  <si>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</si>
  <si>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</si>
  <si>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</si>
  <si>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</si>
  <si>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</si>
  <si>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</si>
  <si>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</si>
  <si>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</si>
  <si>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</si>
  <si>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</si>
  <si>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</si>
  <si>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</si>
  <si>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</si>
  <si>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</si>
  <si>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</si>
  <si>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</si>
  <si>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</si>
  <si>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</si>
  <si>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</si>
  <si>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</si>
  <si>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</si>
  <si>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</si>
  <si>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</si>
  <si>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</si>
  <si>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</si>
  <si>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</si>
  <si>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</si>
  <si>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</si>
  <si>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</si>
  <si>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</si>
  <si>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</si>
  <si>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</si>
  <si>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</si>
  <si>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</si>
  <si>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</si>
  <si>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</si>
  <si>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</si>
  <si>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</si>
  <si>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</si>
  <si>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</si>
  <si>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</si>
  <si>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</si>
  <si>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</si>
  <si>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</si>
  <si>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</si>
  <si>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</si>
  <si>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</si>
  <si>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</si>
  <si>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</si>
  <si>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</si>
  <si>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</si>
  <si>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</si>
  <si>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</si>
  <si>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</si>
  <si>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</si>
  <si>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</si>
  <si>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</si>
  <si>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</si>
  <si>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</si>
  <si>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</si>
  <si>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</si>
  <si>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</si>
  <si>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</si>
  <si>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</si>
  <si>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</si>
  <si>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</si>
  <si>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</si>
  <si>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</si>
  <si>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</si>
  <si>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</si>
  <si>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</si>
  <si>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</si>
  <si>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</si>
  <si>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</si>
  <si>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</si>
  <si>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</si>
  <si>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</si>
  <si>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</si>
  <si>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</si>
  <si>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</si>
  <si>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</si>
  <si>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</si>
  <si>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</si>
  <si>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</si>
  <si>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</si>
  <si>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</si>
  <si>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</si>
  <si>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</si>
  <si>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</si>
  <si>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</si>
  <si>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</si>
  <si>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</si>
  <si>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</si>
  <si>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</si>
  <si>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</si>
  <si>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</si>
  <si>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</si>
  <si>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</si>
  <si>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</si>
  <si>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</si>
  <si>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</si>
  <si>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</si>
  <si>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</si>
  <si>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</si>
  <si>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</si>
  <si>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</si>
  <si>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</si>
  <si>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</si>
  <si>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</si>
  <si>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</si>
  <si>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</si>
  <si>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</si>
  <si>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</si>
  <si>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</si>
  <si>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</si>
  <si>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</si>
  <si>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</si>
  <si>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</si>
  <si>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</si>
  <si>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</si>
  <si>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</si>
  <si>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</si>
  <si>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</si>
  <si>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</si>
  <si>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</si>
  <si>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</si>
  <si>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</si>
  <si>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</si>
  <si>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</si>
  <si>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</si>
  <si>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</si>
  <si>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</si>
  <si>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</si>
  <si>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</si>
  <si>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</si>
  <si>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</si>
  <si>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</si>
  <si>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</si>
  <si>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</si>
  <si>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</si>
  <si>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</si>
  <si>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</si>
  <si>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</si>
  <si>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</si>
  <si>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</si>
  <si>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</si>
  <si>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</si>
  <si>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</si>
  <si>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</si>
  <si>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</si>
  <si>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</si>
  <si>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</si>
  <si>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</si>
  <si>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</si>
  <si>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</si>
  <si>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</si>
  <si>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</si>
  <si>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</si>
  <si>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</si>
  <si>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</si>
  <si>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</si>
  <si>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</si>
  <si>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</si>
  <si>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</si>
  <si>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</si>
  <si>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</si>
  <si>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</si>
  <si>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</si>
  <si>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</si>
  <si>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</si>
  <si>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</si>
  <si>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</si>
  <si>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</si>
  <si>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</si>
  <si>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</si>
  <si>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</si>
  <si>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</si>
  <si>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</si>
  <si>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</si>
  <si>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</si>
  <si>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</si>
  <si>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</si>
  <si>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</si>
  <si>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</si>
  <si>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</si>
  <si>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</si>
  <si>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</si>
  <si>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</si>
  <si>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</si>
  <si>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</si>
  <si>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</si>
  <si>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</si>
  <si>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</si>
  <si>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</si>
  <si>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</si>
  <si>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</si>
  <si>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</si>
  <si>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</si>
  <si>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</si>
  <si>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</si>
  <si>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</si>
  <si>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</si>
  <si>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</si>
  <si>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</si>
  <si>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</si>
  <si>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</si>
  <si>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</si>
  <si>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</si>
  <si>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</si>
  <si>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</si>
  <si>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</si>
  <si>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</si>
  <si>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</si>
  <si>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</si>
  <si>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</si>
  <si>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</si>
  <si>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</si>
  <si>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</si>
  <si>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</si>
  <si>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</si>
  <si>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</si>
  <si>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</si>
  <si>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</si>
  <si>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</si>
  <si>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</si>
  <si>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</si>
  <si>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</si>
  <si>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</si>
  <si>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</si>
  <si>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</si>
  <si>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</si>
  <si>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</si>
  <si>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</si>
  <si>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</si>
  <si>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</si>
  <si>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</si>
  <si>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</si>
  <si>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</si>
  <si>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</si>
  <si>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</si>
  <si>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</si>
  <si>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</si>
  <si>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</si>
  <si>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</si>
  <si>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</si>
  <si>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</si>
  <si>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</si>
  <si>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</si>
  <si>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</si>
  <si>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</si>
  <si>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</si>
  <si>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</si>
  <si>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</si>
  <si>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</si>
  <si>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</si>
  <si>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</si>
  <si>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</si>
  <si>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</si>
  <si>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</si>
  <si>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</si>
  <si>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</si>
  <si>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</si>
  <si>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</si>
  <si>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</si>
  <si>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</si>
  <si>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</si>
  <si>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</si>
  <si>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</si>
  <si>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</si>
  <si>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</si>
  <si>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</si>
  <si>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</si>
  <si>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</si>
  <si>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</si>
  <si>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</si>
  <si>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</si>
  <si>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</si>
  <si>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</si>
  <si>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</si>
  <si>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</si>
  <si>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</si>
  <si>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</si>
  <si>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</si>
  <si>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</si>
  <si>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</si>
  <si>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</si>
  <si>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</si>
  <si>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</si>
  <si>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</si>
  <si>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</si>
  <si>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</si>
  <si>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</si>
  <si>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</si>
  <si>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</si>
  <si>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</si>
  <si>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</si>
  <si>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</si>
  <si>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</si>
  <si>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</si>
  <si>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</si>
  <si>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</si>
  <si>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</si>
  <si>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</si>
  <si>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</si>
  <si>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</si>
  <si>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</si>
  <si>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</si>
  <si>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</si>
  <si>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</si>
  <si>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</si>
  <si>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</si>
  <si>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</si>
  <si>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</si>
  <si>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</si>
  <si>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</si>
  <si>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</si>
  <si>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</si>
  <si>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</si>
  <si>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</si>
  <si>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</si>
  <si>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</si>
  <si>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</si>
  <si>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</si>
  <si>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</si>
  <si>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</si>
  <si>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</si>
  <si>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</si>
  <si>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</si>
  <si>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</si>
  <si>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</si>
  <si>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</si>
  <si>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</si>
  <si>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</si>
  <si>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</si>
  <si>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</si>
  <si>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</si>
  <si>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</si>
  <si>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</si>
  <si>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</si>
  <si>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</si>
  <si>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</si>
  <si>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</si>
  <si>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</si>
  <si>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</si>
  <si>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</si>
  <si>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</si>
  <si>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</si>
  <si>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</si>
  <si>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</si>
  <si>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</si>
  <si>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</si>
  <si>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</si>
  <si>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</si>
  <si>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</si>
  <si>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</si>
  <si>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</si>
  <si>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</si>
  <si>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</si>
  <si>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</si>
  <si>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</si>
  <si>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</si>
  <si>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</si>
  <si>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</si>
  <si>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</si>
  <si>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</si>
  <si>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</si>
  <si>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</si>
  <si>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</si>
  <si>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</si>
  <si>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</si>
  <si>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</si>
  <si>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</si>
  <si>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</si>
  <si>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</si>
  <si>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</si>
  <si>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</si>
  <si>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</si>
  <si>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</si>
  <si>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</si>
  <si>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</si>
  <si>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</si>
  <si>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</si>
  <si>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</si>
  <si>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</si>
  <si>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</si>
  <si>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</si>
  <si>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</si>
  <si>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</si>
  <si>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</si>
  <si>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</si>
  <si>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</si>
  <si>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</si>
  <si>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</si>
  <si>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</si>
  <si>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</si>
  <si>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</si>
  <si>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</si>
  <si>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</si>
  <si>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</si>
  <si>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</si>
  <si>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</si>
  <si>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</si>
  <si>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</si>
  <si>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</si>
  <si>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</si>
  <si>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</si>
  <si>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</si>
  <si>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</si>
  <si>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</si>
  <si>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</si>
  <si>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</si>
  <si>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</si>
  <si>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</si>
  <si>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</si>
  <si>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</si>
  <si>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</si>
  <si>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</si>
  <si>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</si>
  <si>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</si>
  <si>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</si>
  <si>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</si>
  <si>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</si>
  <si>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</si>
  <si>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</si>
  <si>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</si>
  <si>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</si>
  <si>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</si>
  <si>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</si>
  <si>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</si>
  <si>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</si>
  <si>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</si>
  <si>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</si>
  <si>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</si>
  <si>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</si>
  <si>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</si>
  <si>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</si>
  <si>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</si>
  <si>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</si>
  <si>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</si>
  <si>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</si>
  <si>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</si>
  <si>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</si>
  <si>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</si>
  <si>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</si>
  <si>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</si>
  <si>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</si>
  <si>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</si>
  <si>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</si>
  <si>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</si>
  <si>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</si>
  <si>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</si>
  <si>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</si>
  <si>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</si>
  <si>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</si>
  <si>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</si>
  <si>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</si>
  <si>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</si>
  <si>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</si>
  <si>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</si>
  <si>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</si>
  <si>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</si>
  <si>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</si>
  <si>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</si>
  <si>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</si>
  <si>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</si>
  <si>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</si>
  <si>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</si>
  <si>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</si>
  <si>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</si>
  <si>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</si>
  <si>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</si>
  <si>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</si>
  <si>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</si>
  <si>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</si>
  <si>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</si>
  <si>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</si>
  <si>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</si>
  <si>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</si>
  <si>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</si>
  <si>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</si>
  <si>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</si>
  <si>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</si>
  <si>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</si>
  <si>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</si>
  <si>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</si>
  <si>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</si>
  <si>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</si>
  <si>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</si>
  <si>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</si>
  <si>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</si>
  <si>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</si>
  <si>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</si>
  <si>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</si>
  <si>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</si>
  <si>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</si>
  <si>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</si>
  <si>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</si>
  <si>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</si>
  <si>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</si>
  <si>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</si>
  <si>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</si>
  <si>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</si>
  <si>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</si>
  <si>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</si>
  <si>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</si>
  <si>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</si>
  <si>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</si>
  <si>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</si>
  <si>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</si>
  <si>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</si>
  <si>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</si>
  <si>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</si>
  <si>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</si>
  <si>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</si>
  <si>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</si>
  <si>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</si>
  <si>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</si>
  <si>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</si>
  <si>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</si>
  <si>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</si>
  <si>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</si>
  <si>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</si>
  <si>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</si>
  <si>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</si>
  <si>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</si>
  <si>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</si>
  <si>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</si>
  <si>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</si>
  <si>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</si>
  <si>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</si>
  <si>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</si>
  <si>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</si>
  <si>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</si>
  <si>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</si>
  <si>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</si>
  <si>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</si>
  <si>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</si>
  <si>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</si>
  <si>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</si>
  <si>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</si>
  <si>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</si>
  <si>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</si>
  <si>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</si>
  <si>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</si>
  <si>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</si>
  <si>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</si>
  <si>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</si>
  <si>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</si>
  <si>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</si>
  <si>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</si>
  <si>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</si>
  <si>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</si>
  <si>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</si>
  <si>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</si>
  <si>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</si>
  <si>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</si>
  <si>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</si>
  <si>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</si>
  <si>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</si>
  <si>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</si>
  <si>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</si>
  <si>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</si>
  <si>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</si>
  <si>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</si>
  <si>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</si>
  <si>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</si>
  <si>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</si>
  <si>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</si>
  <si>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</si>
  <si>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</si>
  <si>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</si>
  <si>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</si>
  <si>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</si>
  <si>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</si>
  <si>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</si>
  <si>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</si>
  <si>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</si>
  <si>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</si>
  <si>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</si>
  <si>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</si>
  <si>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</si>
  <si>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</si>
  <si>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</si>
  <si>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</si>
  <si>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</si>
  <si>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</si>
  <si>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</si>
  <si>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</si>
  <si>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</si>
  <si>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</si>
  <si>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</si>
  <si>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</si>
  <si>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</si>
  <si>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</si>
  <si>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</si>
  <si>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</si>
  <si>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</si>
  <si>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</si>
  <si>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</si>
  <si>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</si>
  <si>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</si>
  <si>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</si>
  <si>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</si>
  <si>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</si>
  <si>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</si>
  <si>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</si>
  <si>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</si>
  <si>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</si>
  <si>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</si>
  <si>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</si>
  <si>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</si>
  <si>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</si>
  <si>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</si>
  <si>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</si>
  <si>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</si>
  <si>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</si>
  <si>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</si>
  <si>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</si>
  <si>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</si>
  <si>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</si>
  <si>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</si>
  <si>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</si>
  <si>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</si>
  <si>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</si>
  <si>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</si>
  <si>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</si>
  <si>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</si>
  <si>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</si>
  <si>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</si>
  <si>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</si>
  <si>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</si>
  <si>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</si>
  <si>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</si>
  <si>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</si>
  <si>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</si>
  <si>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</si>
  <si>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</si>
  <si>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</si>
  <si>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</si>
  <si>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</si>
  <si>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</si>
  <si>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</si>
  <si>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</si>
  <si>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</si>
  <si>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</si>
  <si>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</si>
  <si>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</si>
  <si>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</si>
  <si>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</si>
  <si>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</si>
  <si>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</si>
  <si>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</si>
  <si>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</si>
  <si>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</si>
  <si>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</si>
  <si>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</si>
  <si>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</si>
  <si>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</si>
  <si>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</si>
  <si>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</si>
  <si>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</si>
  <si>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</si>
  <si>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</si>
  <si>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</si>
  <si>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</si>
  <si>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</si>
  <si>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</si>
  <si>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</si>
  <si>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</si>
  <si>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</si>
  <si>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</si>
  <si>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</si>
  <si>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</si>
  <si>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</si>
  <si>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</si>
  <si>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</si>
  <si>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</si>
  <si>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</si>
  <si>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</si>
  <si>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</si>
  <si>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</si>
  <si>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</si>
  <si>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</si>
  <si>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</si>
  <si>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</si>
  <si>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</si>
  <si>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</si>
  <si>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</si>
  <si>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</si>
  <si>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</si>
  <si>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</si>
  <si>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</si>
  <si>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</si>
  <si>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</si>
  <si>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</si>
  <si>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</si>
  <si>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</si>
  <si>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</si>
  <si>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</si>
  <si>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</si>
  <si>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</si>
  <si>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</si>
  <si>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</si>
  <si>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</si>
  <si>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</si>
  <si>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</si>
  <si>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</si>
  <si>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</si>
  <si>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</si>
  <si>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</si>
  <si>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</si>
  <si>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</si>
  <si>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</si>
  <si>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</si>
  <si>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</si>
  <si>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</si>
  <si>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</si>
  <si>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</si>
  <si>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</si>
  <si>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</si>
  <si>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</si>
  <si>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</si>
  <si>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</si>
  <si>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</si>
  <si>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</si>
  <si>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</si>
  <si>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</si>
  <si>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</si>
  <si>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</si>
  <si>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</si>
  <si>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</si>
  <si>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</si>
  <si>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</si>
  <si>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</si>
  <si>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</si>
  <si>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</si>
  <si>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</si>
  <si>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</si>
  <si>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</si>
  <si>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</si>
  <si>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</si>
  <si>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</si>
  <si>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</si>
  <si>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</si>
  <si>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</si>
  <si>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</si>
  <si>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</si>
  <si>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</si>
  <si>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</si>
  <si>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</si>
  <si>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</si>
  <si>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</si>
  <si>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</si>
  <si>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</si>
  <si>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</si>
  <si>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</si>
  <si>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</si>
  <si>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</si>
  <si>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</si>
  <si>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</si>
  <si>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</si>
  <si>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</si>
  <si>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</si>
  <si>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</si>
  <si>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</si>
  <si>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</si>
  <si>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</si>
  <si>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</si>
  <si>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</si>
  <si>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</si>
  <si>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</si>
  <si>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</si>
  <si>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</si>
  <si>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</si>
  <si>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</si>
  <si>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</si>
  <si>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</si>
  <si>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</si>
  <si>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</si>
  <si>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</si>
  <si>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</si>
  <si>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</si>
  <si>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</si>
  <si>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</si>
  <si>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</si>
  <si>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</si>
  <si>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</si>
  <si>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</si>
  <si>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</si>
  <si>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</si>
  <si>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</si>
  <si>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</si>
  <si>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</si>
  <si>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</si>
  <si>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</si>
  <si>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</si>
  <si>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</si>
  <si>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</si>
  <si>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</si>
  <si>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</si>
  <si>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</si>
  <si>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</si>
  <si>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</si>
  <si>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</si>
  <si>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</si>
  <si>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</si>
  <si>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</si>
  <si>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</si>
  <si>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</si>
  <si>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</si>
  <si>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</si>
  <si>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</si>
  <si>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</si>
  <si>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</si>
  <si>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</si>
  <si>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</si>
  <si>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</si>
  <si>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</si>
  <si>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</si>
  <si>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</si>
  <si>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</si>
  <si>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</si>
  <si>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</si>
  <si>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</si>
  <si>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</si>
  <si>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</si>
  <si>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</si>
  <si>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</si>
  <si>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</si>
  <si>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</si>
  <si>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</si>
  <si>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</si>
  <si>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</si>
  <si>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</si>
  <si>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</si>
  <si>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</si>
  <si>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</si>
  <si>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</si>
  <si>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</si>
  <si>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</si>
  <si>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</si>
  <si>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</si>
  <si>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</si>
  <si>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</si>
  <si>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</si>
  <si>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</si>
  <si>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</si>
  <si>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</si>
  <si>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</si>
  <si>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</si>
  <si>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</si>
  <si>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</si>
  <si>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</si>
  <si>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</si>
  <si>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</si>
  <si>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</si>
  <si>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</si>
  <si>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</si>
  <si>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</si>
  <si>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</si>
  <si>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</si>
  <si>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</si>
  <si>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</si>
  <si>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</si>
  <si>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</si>
  <si>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</si>
  <si>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</si>
  <si>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</si>
  <si>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</si>
  <si>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</si>
  <si>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</si>
  <si>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</si>
  <si>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</si>
  <si>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</si>
  <si>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</si>
  <si>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</si>
  <si>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</si>
  <si>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</si>
  <si>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</si>
  <si>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</si>
  <si>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</si>
  <si>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</si>
  <si>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</si>
  <si>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</si>
  <si>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</si>
  <si>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</si>
  <si>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</si>
  <si>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</si>
  <si>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</si>
  <si>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</si>
  <si>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</si>
  <si>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</si>
  <si>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</si>
  <si>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</si>
  <si>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</si>
  <si>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</si>
  <si>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</si>
  <si>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</si>
  <si>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</si>
  <si>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</si>
  <si>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</si>
  <si>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</si>
  <si>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</si>
  <si>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</si>
  <si>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</si>
  <si>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</si>
  <si>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</si>
  <si>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</si>
  <si>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</si>
  <si>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</si>
  <si>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</si>
  <si>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</si>
  <si>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</si>
  <si>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</si>
  <si>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</si>
  <si>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</si>
  <si>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</si>
  <si>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</si>
  <si>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</si>
  <si>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</si>
  <si>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</si>
  <si>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</si>
  <si>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</si>
  <si>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</si>
  <si>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</si>
  <si>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</si>
  <si>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</si>
  <si>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</si>
  <si>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</si>
  <si>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</si>
  <si>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</si>
  <si>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</si>
  <si>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</si>
  <si>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</si>
  <si>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</si>
  <si>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</si>
  <si>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</si>
  <si>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</si>
  <si>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</si>
  <si>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</si>
  <si>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</si>
  <si>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</si>
  <si>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</si>
  <si>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</si>
  <si>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</si>
  <si>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</si>
  <si>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</si>
  <si>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</si>
  <si>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</si>
  <si>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</si>
  <si>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</si>
  <si>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</si>
  <si>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</si>
  <si>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</si>
  <si>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</si>
  <si>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</si>
  <si>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</si>
  <si>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</si>
  <si>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</si>
  <si>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</si>
  <si>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</si>
  <si>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</si>
  <si>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</si>
  <si>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</si>
  <si>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</si>
  <si>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</si>
  <si>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</si>
  <si>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</si>
  <si>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</si>
  <si>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</si>
  <si>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</si>
  <si>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</si>
  <si>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</si>
  <si>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</si>
  <si>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</si>
  <si>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</si>
  <si>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</si>
  <si>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</si>
  <si>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</si>
  <si>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</si>
  <si>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</si>
  <si>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</si>
  <si>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</si>
  <si>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</si>
  <si>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</si>
  <si>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</si>
  <si>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</si>
  <si>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</si>
  <si>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</si>
  <si>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</si>
  <si>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</si>
  <si>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</si>
  <si>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</si>
  <si>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</si>
  <si>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</si>
  <si>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</si>
  <si>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</si>
  <si>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</si>
  <si>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</si>
  <si>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</si>
  <si>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</si>
  <si>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</si>
  <si>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</si>
  <si>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</si>
  <si>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</si>
  <si>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</si>
  <si>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</si>
  <si>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</si>
  <si>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</si>
  <si>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</si>
  <si>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</si>
  <si>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</si>
  <si>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</si>
  <si>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</si>
  <si>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</si>
  <si>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</si>
  <si>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</si>
  <si>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</si>
  <si>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</si>
  <si>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</si>
  <si>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</si>
  <si>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</si>
  <si>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</si>
  <si>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</si>
  <si>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</si>
  <si>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</si>
  <si>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</si>
  <si>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</si>
  <si>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</si>
  <si>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</si>
  <si>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</si>
  <si>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</si>
  <si>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</si>
  <si>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</si>
  <si>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</si>
  <si>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</si>
  <si>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</si>
  <si>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</si>
  <si>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</si>
  <si>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</si>
  <si>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</si>
  <si>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</si>
  <si>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</si>
  <si>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</si>
  <si>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</si>
  <si>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</si>
  <si>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</si>
  <si>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</si>
  <si>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</si>
  <si>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</si>
  <si>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</si>
  <si>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</si>
  <si>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</si>
  <si>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</si>
  <si>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</si>
  <si>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</si>
  <si>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</si>
  <si>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</si>
  <si>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</si>
  <si>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</si>
  <si>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</si>
  <si>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</si>
  <si>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</si>
  <si>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</si>
  <si>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</si>
  <si>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</si>
  <si>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</si>
  <si>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</si>
  <si>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</si>
  <si>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</si>
  <si>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</si>
  <si>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</si>
  <si>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</si>
  <si>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</si>
  <si>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</si>
  <si>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</si>
  <si>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</si>
  <si>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</si>
  <si>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</si>
  <si>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</si>
  <si>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</si>
  <si>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</si>
  <si>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</si>
  <si>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</si>
  <si>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</si>
  <si>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</si>
  <si>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</si>
  <si>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</si>
  <si>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</si>
  <si>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</si>
  <si>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</si>
  <si>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</si>
  <si>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</si>
  <si>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</si>
  <si>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</si>
  <si>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</si>
  <si>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</si>
  <si>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</si>
  <si>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</si>
  <si>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</si>
  <si>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</si>
  <si>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</si>
  <si>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</si>
  <si>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</si>
  <si>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</si>
  <si>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</si>
  <si>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</si>
  <si>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</si>
  <si>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</si>
  <si>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</si>
  <si>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</si>
  <si>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</si>
  <si>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</si>
  <si>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</si>
  <si>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</si>
  <si>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</si>
  <si>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</si>
  <si>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</si>
  <si>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</si>
  <si>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</si>
  <si>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</si>
  <si>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</si>
  <si>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</si>
  <si>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</si>
  <si>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</si>
  <si>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</si>
  <si>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</si>
  <si>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</si>
  <si>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</si>
  <si>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</si>
  <si>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</si>
  <si>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</si>
  <si>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</si>
  <si>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</si>
  <si>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</si>
  <si>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</si>
  <si>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</si>
  <si>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</si>
  <si>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</si>
  <si>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</si>
  <si>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</si>
  <si>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</si>
  <si>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</si>
  <si>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</si>
  <si>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</si>
  <si>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</si>
  <si>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</si>
  <si>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</si>
  <si>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</si>
  <si>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</si>
  <si>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</si>
  <si>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</si>
  <si>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</si>
  <si>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</si>
  <si>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</si>
  <si>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</si>
  <si>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</si>
  <si>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</si>
  <si>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</si>
  <si>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</si>
  <si>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</si>
  <si>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</si>
  <si>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</si>
  <si>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</si>
  <si>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</si>
  <si>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</si>
  <si>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</si>
  <si>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</si>
  <si>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</si>
  <si>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</si>
  <si>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</si>
  <si>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</si>
  <si>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</si>
  <si>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</si>
  <si>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</si>
  <si>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</si>
  <si>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</si>
  <si>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</si>
  <si>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</si>
  <si>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</si>
  <si>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</si>
  <si>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</si>
  <si>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</si>
  <si>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</si>
  <si>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</si>
  <si>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</si>
  <si>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</si>
  <si>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</si>
  <si>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</si>
  <si>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</si>
  <si>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</si>
  <si>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</si>
  <si>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</si>
  <si>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</si>
  <si>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</si>
  <si>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</si>
  <si>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</si>
  <si>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</si>
  <si>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</si>
  <si>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</si>
  <si>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</si>
  <si>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</si>
  <si>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</si>
  <si>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</si>
  <si>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</si>
  <si>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</si>
  <si>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</si>
  <si>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</si>
  <si>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</si>
  <si>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</si>
  <si>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</si>
  <si>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</si>
  <si>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</si>
  <si>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</si>
  <si>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</si>
  <si>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</si>
  <si>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</si>
  <si>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</si>
  <si>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</si>
  <si>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</si>
  <si>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</si>
  <si>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</si>
  <si>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</si>
  <si>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</si>
  <si>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</si>
  <si>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</si>
  <si>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</si>
  <si>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</si>
  <si>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</si>
  <si>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</si>
  <si>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</si>
  <si>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</si>
  <si>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</si>
  <si>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</si>
  <si>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</si>
  <si>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</si>
  <si>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</si>
  <si>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</si>
  <si>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</si>
  <si>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</si>
  <si>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</si>
  <si>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</si>
  <si>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</si>
  <si>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</si>
  <si>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</si>
  <si>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</si>
  <si>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</si>
  <si>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</si>
  <si>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</si>
  <si>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</si>
  <si>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</si>
  <si>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</si>
  <si>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</si>
  <si>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</si>
  <si>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</si>
  <si>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</si>
  <si>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</si>
  <si>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</si>
  <si>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</si>
  <si>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</si>
  <si>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</si>
  <si>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</si>
  <si>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</si>
  <si>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</si>
  <si>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</si>
  <si>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</si>
  <si>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</si>
  <si>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</si>
  <si>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</si>
  <si>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</si>
  <si>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</si>
  <si>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</si>
  <si>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</si>
  <si>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</si>
  <si>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</si>
  <si>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</si>
  <si>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</si>
  <si>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</si>
  <si>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</si>
  <si>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</si>
  <si>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</si>
  <si>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</si>
  <si>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</si>
  <si>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</si>
  <si>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</si>
  <si>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</si>
  <si>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</si>
  <si>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</si>
  <si>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</si>
  <si>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</si>
  <si>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</si>
  <si>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</si>
  <si>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</si>
  <si>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</si>
  <si>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</si>
  <si>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</si>
  <si>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</si>
  <si>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</si>
  <si>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</si>
  <si>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</si>
  <si>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</si>
  <si>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</si>
  <si>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</si>
  <si>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</si>
  <si>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</si>
  <si>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</si>
  <si>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</si>
  <si>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</si>
  <si>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</si>
  <si>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</si>
  <si>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</si>
  <si>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</si>
  <si>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</si>
  <si>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</si>
  <si>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</si>
  <si>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</si>
  <si>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</si>
  <si>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</si>
  <si>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</si>
  <si>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</si>
  <si>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</si>
  <si>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</si>
  <si>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</si>
  <si>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</si>
  <si>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</si>
  <si>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</si>
  <si>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</si>
  <si>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</si>
  <si>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</si>
  <si>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</si>
  <si>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</si>
  <si>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</si>
  <si>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</si>
  <si>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</si>
  <si>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</si>
  <si>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</si>
  <si>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</si>
  <si>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</si>
  <si>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</si>
  <si>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</si>
  <si>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</si>
  <si>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</si>
  <si>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</si>
  <si>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</si>
  <si>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</si>
  <si>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</si>
  <si>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</si>
  <si>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</si>
  <si>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</si>
  <si>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</si>
  <si>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</si>
  <si>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</si>
  <si>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</si>
  <si>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</si>
  <si>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</si>
  <si>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</si>
  <si>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</si>
  <si>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</si>
  <si>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</si>
  <si>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</si>
  <si>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</si>
  <si>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</si>
  <si>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</si>
  <si>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</si>
  <si>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</si>
  <si>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</si>
  <si>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</si>
  <si>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</si>
  <si>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</si>
  <si>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</si>
  <si>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</si>
  <si>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</si>
  <si>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</si>
  <si>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</si>
  <si>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</si>
  <si>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</si>
  <si>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</si>
  <si>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</si>
  <si>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</si>
  <si>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</si>
  <si>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</si>
  <si>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</si>
  <si>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</si>
  <si>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</si>
  <si>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</si>
  <si>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</si>
  <si>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</si>
  <si>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</si>
  <si>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</si>
  <si>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</si>
  <si>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</si>
  <si>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</si>
  <si>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</si>
  <si>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</si>
  <si>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</si>
  <si>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</si>
  <si>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</si>
  <si>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</si>
  <si>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</si>
  <si>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</si>
  <si>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</si>
  <si>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</si>
  <si>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</si>
  <si>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</si>
  <si>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</si>
  <si>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</si>
  <si>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</si>
  <si>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</si>
  <si>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</si>
  <si>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</si>
  <si>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</si>
  <si>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</si>
  <si>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</si>
  <si>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</si>
  <si>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</si>
  <si>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</si>
  <si>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</si>
  <si>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</si>
  <si>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</si>
  <si>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</si>
  <si>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</si>
  <si>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</si>
  <si>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</si>
  <si>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</si>
  <si>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</si>
  <si>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</si>
  <si>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</si>
  <si>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</si>
  <si>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</si>
  <si>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</si>
  <si>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</si>
  <si>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</si>
  <si>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</si>
  <si>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</si>
  <si>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</si>
  <si>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</si>
  <si>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</si>
  <si>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</si>
  <si>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</si>
  <si>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</si>
  <si>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</si>
  <si>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</si>
  <si>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</si>
  <si>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</si>
  <si>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</si>
  <si>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</si>
  <si>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</si>
  <si>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</si>
  <si>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</si>
  <si>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</si>
  <si>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</si>
  <si>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</si>
  <si>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</si>
  <si>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</si>
  <si>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</si>
  <si>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</si>
  <si>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</si>
  <si>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</si>
  <si>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</si>
  <si>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</si>
  <si>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</si>
  <si>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</si>
  <si>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</si>
  <si>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</si>
  <si>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</si>
  <si>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</si>
  <si>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</si>
  <si>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</si>
  <si>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</si>
  <si>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</si>
  <si>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</si>
  <si>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</si>
  <si>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</si>
  <si>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</si>
  <si>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</si>
  <si>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</si>
  <si>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</si>
  <si>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</si>
  <si>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</si>
  <si>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</si>
  <si>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</si>
  <si>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</si>
  <si>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</si>
  <si>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</si>
  <si>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</si>
  <si>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</si>
  <si>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</si>
  <si>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</si>
  <si>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</si>
  <si>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</si>
  <si>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</si>
  <si>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</si>
  <si>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</si>
  <si>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</si>
  <si>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</si>
  <si>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</si>
  <si>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</si>
  <si>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</si>
  <si>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</si>
  <si>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</si>
  <si>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</si>
  <si>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</si>
  <si>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</si>
  <si>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</si>
  <si>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</si>
  <si>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</si>
  <si>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</si>
  <si>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</si>
  <si>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</si>
  <si>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</si>
  <si>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</si>
  <si>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</si>
  <si>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</si>
  <si>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</si>
  <si>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</si>
  <si>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</si>
  <si>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</si>
  <si>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</si>
  <si>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</si>
  <si>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</si>
  <si>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</si>
  <si>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</si>
  <si>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</si>
  <si>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</si>
  <si>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</si>
  <si>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</si>
  <si>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</si>
  <si>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</si>
  <si>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</si>
  <si>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</si>
  <si>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</si>
  <si>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</si>
  <si>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</si>
  <si>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</si>
  <si>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</si>
  <si>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</si>
  <si>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</si>
  <si>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</si>
  <si>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</si>
  <si>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</si>
  <si>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</si>
  <si>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</si>
  <si>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</si>
  <si>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</si>
  <si>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</si>
  <si>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</si>
  <si>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</si>
  <si>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</si>
  <si>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</si>
  <si>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</si>
  <si>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</si>
  <si>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</si>
  <si>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</si>
  <si>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</si>
  <si>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</si>
  <si>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</si>
  <si>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</si>
  <si>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</si>
  <si>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</si>
  <si>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</si>
  <si>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</si>
  <si>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</si>
  <si>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</si>
  <si>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</si>
  <si>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</si>
  <si>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</si>
  <si>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</si>
  <si>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</si>
  <si>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</si>
  <si>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</si>
  <si>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</si>
  <si>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</si>
  <si>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</si>
  <si>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</si>
  <si>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</si>
  <si>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</si>
  <si>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</si>
  <si>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</si>
  <si>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</si>
  <si>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</si>
  <si>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</si>
  <si>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</si>
  <si>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</si>
  <si>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</si>
  <si>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</si>
  <si>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</si>
  <si>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</si>
  <si>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</si>
  <si>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</si>
  <si>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</si>
  <si>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</si>
  <si>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</si>
  <si>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</si>
  <si>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</si>
  <si>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</si>
  <si>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</si>
  <si>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</si>
  <si>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</si>
  <si>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</si>
  <si>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</si>
  <si>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</si>
  <si>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</si>
  <si>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</si>
  <si>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</si>
  <si>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</si>
  <si>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</si>
  <si>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</si>
  <si>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</si>
  <si>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</si>
  <si>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</si>
  <si>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</si>
  <si>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</si>
  <si>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</si>
  <si>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</si>
  <si>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</si>
  <si>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</si>
  <si>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</si>
  <si>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</si>
  <si>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</si>
  <si>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</si>
  <si>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</si>
  <si>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</si>
  <si>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</si>
  <si>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</si>
  <si>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</si>
  <si>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</si>
  <si>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</si>
  <si>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</si>
  <si>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</si>
  <si>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</si>
  <si>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</si>
  <si>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</si>
  <si>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</si>
  <si>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</si>
  <si>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</si>
  <si>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</si>
  <si>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</si>
  <si>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</si>
  <si>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</si>
  <si>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</si>
  <si>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</si>
  <si>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</si>
  <si>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</si>
  <si>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</si>
  <si>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</si>
  <si>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</si>
  <si>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</si>
  <si>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</si>
  <si>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</si>
  <si>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</si>
  <si>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</si>
  <si>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</si>
  <si>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</si>
  <si>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</si>
  <si>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</si>
  <si>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</si>
  <si>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</si>
  <si>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</si>
  <si>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</si>
  <si>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</si>
  <si>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</si>
  <si>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</si>
  <si>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</si>
  <si>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</si>
  <si>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</si>
  <si>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</si>
  <si>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</si>
  <si>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</si>
  <si>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</si>
  <si>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</si>
  <si>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</si>
  <si>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</si>
  <si>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</si>
  <si>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</si>
  <si>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</si>
  <si>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</si>
  <si>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</si>
  <si>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</si>
  <si>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</si>
  <si>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</si>
  <si>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</si>
  <si>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</si>
  <si>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</si>
  <si>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</si>
  <si>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</si>
  <si>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</si>
  <si>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</si>
  <si>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</si>
  <si>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</si>
  <si>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</si>
  <si>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</si>
  <si>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</si>
  <si>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</si>
  <si>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</si>
  <si>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</si>
  <si>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</si>
  <si>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</si>
  <si>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</si>
  <si>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</si>
  <si>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</si>
  <si>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</si>
  <si>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</si>
  <si>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</si>
  <si>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</si>
  <si>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</si>
  <si>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</si>
  <si>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</si>
  <si>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</si>
  <si>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</si>
  <si>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</si>
  <si>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</si>
  <si>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</si>
  <si>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</si>
  <si>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</si>
  <si>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</si>
  <si>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</si>
  <si>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</si>
  <si>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</si>
  <si>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</si>
  <si>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</si>
  <si>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</si>
  <si>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</si>
  <si>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</si>
  <si>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</si>
  <si>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</si>
  <si>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</si>
  <si>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</si>
  <si>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</si>
  <si>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</si>
  <si>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</si>
  <si>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</si>
  <si>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</si>
  <si>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</si>
  <si>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</si>
  <si>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</si>
  <si>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</si>
  <si>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</si>
  <si>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</si>
  <si>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</si>
  <si>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</si>
  <si>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</si>
  <si>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</si>
  <si>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</si>
  <si>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</si>
  <si>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</si>
  <si>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</si>
  <si>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</si>
  <si>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</si>
  <si>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</si>
  <si>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</si>
  <si>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</si>
  <si>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</si>
  <si>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</si>
  <si>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</si>
  <si>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</si>
  <si>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</si>
  <si>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</si>
  <si>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</si>
  <si>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</si>
  <si>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</si>
  <si>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</si>
  <si>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</si>
  <si>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</si>
  <si>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</si>
  <si>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</si>
  <si>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</si>
  <si>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</si>
  <si>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</si>
  <si>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</si>
  <si>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</si>
  <si>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</si>
  <si>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</si>
  <si>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</si>
  <si>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</si>
  <si>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</si>
  <si>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</si>
  <si>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</si>
  <si>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</si>
  <si>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</si>
  <si>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</si>
  <si>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</si>
  <si>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</si>
  <si>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</si>
  <si>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</si>
  <si>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</si>
  <si>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</si>
  <si>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</si>
  <si>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</si>
  <si>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</si>
  <si>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</si>
  <si>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</si>
  <si>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</si>
  <si>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</si>
  <si>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</si>
  <si>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</si>
  <si>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</si>
  <si>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</si>
  <si>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</si>
  <si>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</si>
  <si>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</si>
  <si>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</si>
  <si>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</si>
  <si>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</si>
  <si>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</si>
  <si>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</si>
  <si>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</si>
  <si>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</si>
  <si>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</si>
  <si>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</si>
  <si>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</si>
  <si>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</si>
  <si>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</si>
  <si>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</si>
  <si>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</si>
  <si>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</si>
  <si>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</si>
  <si>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</si>
  <si>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</si>
  <si>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</si>
  <si>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</si>
  <si>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</si>
  <si>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</si>
  <si>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</si>
  <si>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</si>
  <si>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</si>
  <si>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</si>
  <si>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</si>
  <si>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</si>
  <si>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</si>
  <si>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</si>
  <si>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</si>
  <si>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</si>
  <si>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</si>
  <si>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</si>
  <si>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</si>
  <si>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</si>
  <si>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</si>
  <si>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</si>
  <si>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</si>
  <si>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</si>
  <si>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</si>
  <si>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</si>
  <si>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</si>
  <si>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</si>
  <si>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</si>
  <si>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</si>
  <si>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</si>
  <si>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</si>
  <si>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</si>
  <si>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</si>
  <si>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</si>
  <si>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</si>
  <si>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</si>
  <si>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</si>
  <si>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</si>
  <si>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</si>
  <si>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</si>
  <si>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</si>
  <si>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</si>
  <si>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</si>
  <si>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</si>
  <si>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</si>
  <si>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</si>
  <si>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</si>
  <si>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</si>
  <si>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</si>
  <si>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</si>
  <si>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</si>
  <si>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</si>
  <si>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</si>
  <si>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</si>
  <si>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</si>
  <si>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</si>
  <si>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</si>
  <si>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</si>
  <si>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</si>
  <si>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</si>
  <si>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</si>
  <si>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</si>
  <si>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</si>
  <si>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</si>
  <si>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</si>
  <si>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</si>
  <si>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</si>
  <si>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</si>
  <si>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</si>
  <si>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</si>
  <si>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</si>
  <si>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</si>
  <si>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</si>
  <si>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</si>
  <si>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</si>
  <si>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</si>
  <si>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</si>
  <si>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</si>
  <si>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</si>
  <si>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</si>
  <si>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</si>
  <si>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</si>
  <si>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</si>
  <si>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</si>
  <si>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</si>
  <si>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</si>
  <si>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</si>
  <si>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</si>
  <si>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</si>
  <si>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</si>
  <si>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</si>
  <si>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</si>
  <si>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</si>
  <si>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</si>
  <si>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</si>
  <si>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</si>
  <si>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</si>
  <si>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</si>
  <si>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</si>
  <si>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</si>
  <si>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</si>
  <si>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</si>
  <si>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</si>
  <si>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</si>
  <si>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</si>
  <si>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</si>
  <si>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</si>
  <si>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</si>
  <si>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</si>
  <si>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</si>
  <si>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</si>
  <si>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</si>
  <si>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</si>
  <si>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</si>
  <si>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</si>
  <si>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</si>
  <si>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</si>
  <si>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</si>
  <si>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</si>
  <si>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</si>
  <si>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</si>
  <si>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</si>
  <si>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</si>
  <si>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</si>
  <si>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</si>
  <si>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</si>
  <si>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</si>
  <si>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</si>
  <si>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</si>
  <si>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</si>
  <si>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</si>
  <si>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</si>
  <si>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</si>
  <si>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</si>
  <si>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</si>
  <si>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</si>
  <si>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</si>
  <si>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</si>
  <si>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</si>
  <si>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</si>
  <si>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</si>
  <si>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</si>
  <si>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</si>
  <si>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</si>
  <si>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</si>
  <si>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</si>
  <si>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</si>
  <si>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</si>
  <si>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</si>
  <si>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</si>
  <si>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</si>
  <si>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</si>
  <si>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</si>
  <si>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</si>
  <si>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</si>
  <si>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</si>
  <si>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</si>
  <si>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</si>
  <si>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</si>
  <si>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</si>
  <si>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</si>
  <si>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</si>
  <si>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</si>
  <si>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</si>
  <si>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</si>
  <si>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</si>
  <si>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</si>
  <si>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</si>
  <si>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</si>
  <si>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</si>
  <si>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</si>
  <si>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</si>
  <si>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</si>
  <si>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</si>
  <si>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</si>
  <si>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</si>
  <si>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</si>
  <si>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</si>
  <si>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</si>
  <si>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</si>
  <si>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</si>
  <si>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</si>
  <si>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</si>
  <si>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</si>
  <si>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</si>
  <si>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</si>
  <si>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</si>
  <si>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</si>
  <si>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</si>
  <si>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</si>
  <si>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</si>
  <si>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</si>
  <si>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</si>
  <si>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</si>
  <si>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</si>
  <si>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</si>
  <si>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</si>
  <si>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</si>
  <si>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</si>
  <si>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</si>
  <si>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</si>
  <si>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</si>
  <si>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</si>
  <si>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</si>
  <si>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</si>
  <si>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</si>
  <si>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</si>
  <si>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</si>
  <si>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</si>
  <si>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</si>
  <si>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</si>
  <si>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</si>
  <si>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</si>
  <si>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</si>
  <si>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</si>
  <si>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</si>
  <si>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</si>
  <si>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</si>
  <si>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</si>
  <si>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</si>
  <si>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</si>
  <si>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</si>
  <si>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</si>
  <si>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</si>
  <si>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</si>
  <si>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</si>
  <si>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</si>
  <si>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</si>
  <si>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</si>
  <si>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</si>
  <si>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</si>
  <si>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</si>
  <si>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</si>
  <si>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</si>
  <si>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</si>
  <si>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</si>
  <si>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</si>
  <si>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</si>
  <si>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</si>
  <si>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</si>
  <si>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</si>
  <si>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</si>
  <si>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</si>
  <si>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</si>
  <si>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</si>
  <si>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</si>
  <si>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</si>
  <si>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</si>
  <si>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</si>
  <si>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</si>
  <si>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</si>
  <si>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</si>
  <si>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</si>
  <si>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</si>
  <si>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</si>
  <si>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</si>
  <si>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</si>
  <si>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</si>
  <si>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</si>
  <si>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</si>
  <si>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</si>
  <si>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</si>
  <si>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</si>
  <si>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</si>
  <si>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</si>
  <si>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</si>
  <si>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</si>
  <si>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</si>
  <si>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</si>
  <si>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</si>
  <si>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</si>
  <si>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</si>
  <si>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</si>
  <si>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</si>
  <si>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</si>
  <si>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</si>
  <si>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</si>
  <si>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</si>
  <si>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</si>
  <si>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</si>
  <si>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</si>
  <si>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</si>
  <si>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</si>
  <si>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</si>
  <si>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</si>
  <si>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</si>
  <si>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</si>
  <si>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</si>
  <si>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</si>
  <si>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</si>
  <si>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</si>
  <si>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</si>
  <si>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</si>
  <si>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</si>
  <si>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</si>
  <si>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</si>
  <si>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</si>
  <si>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</si>
  <si>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</si>
  <si>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</si>
  <si>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</si>
  <si>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</si>
  <si>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</si>
  <si>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</si>
  <si>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</si>
  <si>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</si>
  <si>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</si>
  <si>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</si>
  <si>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</si>
  <si>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</si>
  <si>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</si>
  <si>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</si>
  <si>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</si>
  <si>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</si>
  <si>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</si>
  <si>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</si>
  <si>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</si>
  <si>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</si>
  <si>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</si>
  <si>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</si>
  <si>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</si>
  <si>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</si>
  <si>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</si>
  <si>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</si>
  <si>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</si>
  <si>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</si>
  <si>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</si>
  <si>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</si>
  <si>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</si>
  <si>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</si>
  <si>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</si>
  <si>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</si>
  <si>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</si>
  <si>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</si>
  <si>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</si>
  <si>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</si>
  <si>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</si>
  <si>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</si>
  <si>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</si>
  <si>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</si>
  <si>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</si>
  <si>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</si>
  <si>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</si>
  <si>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</si>
  <si>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</si>
  <si>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</si>
  <si>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</si>
  <si>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</si>
  <si>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</si>
  <si>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</si>
  <si>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</si>
  <si>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</si>
  <si>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</si>
  <si>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</si>
  <si>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</si>
  <si>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</si>
  <si>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</si>
  <si>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</si>
  <si>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</si>
  <si>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</si>
  <si>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</si>
  <si>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</si>
  <si>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</si>
  <si>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</si>
  <si>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</si>
  <si>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</si>
  <si>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</si>
  <si>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</si>
  <si>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</si>
  <si>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</si>
  <si>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</si>
  <si>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</si>
  <si>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</si>
  <si>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</si>
  <si>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</si>
  <si>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</si>
  <si>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</si>
  <si>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</si>
  <si>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</si>
  <si>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</si>
  <si>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</si>
  <si>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</si>
  <si>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</si>
  <si>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</si>
  <si>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</si>
  <si>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</si>
  <si>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</si>
  <si>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</si>
  <si>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</si>
  <si>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</si>
  <si>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</si>
  <si>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</si>
  <si>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</si>
  <si>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</si>
  <si>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</si>
  <si>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</si>
  <si>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</si>
  <si>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</si>
  <si>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</si>
  <si>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</si>
  <si>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</si>
  <si>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</si>
  <si>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</si>
  <si>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</si>
  <si>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</si>
  <si>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</si>
  <si>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</si>
  <si>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</si>
  <si>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</si>
  <si>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</si>
  <si>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</si>
  <si>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</si>
  <si>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</si>
  <si>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</si>
  <si>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</si>
  <si>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</si>
  <si>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</si>
  <si>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</si>
  <si>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</si>
  <si>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</si>
  <si>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</si>
  <si>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</si>
  <si>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</si>
  <si>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</si>
  <si>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</si>
  <si>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</si>
  <si>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</si>
  <si>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</si>
  <si>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</si>
  <si>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</si>
  <si>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</si>
  <si>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</si>
  <si>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</si>
  <si>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</si>
  <si>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</si>
  <si>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</si>
  <si>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</si>
  <si>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</si>
  <si>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</si>
  <si>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</si>
  <si>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</si>
  <si>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</si>
  <si>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</si>
  <si>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</si>
  <si>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</si>
  <si>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</si>
  <si>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</si>
  <si>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</si>
  <si>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</si>
  <si>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</si>
  <si>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</si>
  <si>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</si>
  <si>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</si>
  <si>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</si>
  <si>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</si>
  <si>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</si>
  <si>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</si>
  <si>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</si>
  <si>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</si>
  <si>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</si>
  <si>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</si>
  <si>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</si>
  <si>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</si>
  <si>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</si>
  <si>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</si>
  <si>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</si>
  <si>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</si>
  <si>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</si>
  <si>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</si>
  <si>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</si>
  <si>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</si>
  <si>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</si>
  <si>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</si>
  <si>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</si>
  <si>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</si>
  <si>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</si>
  <si>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</si>
  <si>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</si>
  <si>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</si>
  <si>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</si>
  <si>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</si>
  <si>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</si>
  <si>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</si>
  <si>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</si>
  <si>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</si>
  <si>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</si>
  <si>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</si>
  <si>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</si>
  <si>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</si>
  <si>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</si>
  <si>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</si>
  <si>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</si>
  <si>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</si>
  <si>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</si>
  <si>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</si>
  <si>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</si>
  <si>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</si>
  <si>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</si>
  <si>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</si>
  <si>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</si>
  <si>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</si>
  <si>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</si>
  <si>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</si>
  <si>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</si>
  <si>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</si>
  <si>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</si>
  <si>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</si>
  <si>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</si>
  <si>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</si>
  <si>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</si>
  <si>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</si>
  <si>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</si>
  <si>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</si>
  <si>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</si>
  <si>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</si>
  <si>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</si>
  <si>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</si>
  <si>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</si>
  <si>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</si>
  <si>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</si>
  <si>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</si>
  <si>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</si>
  <si>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</si>
  <si>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</si>
  <si>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</si>
  <si>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</si>
  <si>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</si>
  <si>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</si>
  <si>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</si>
  <si>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</si>
  <si>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</si>
  <si>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</si>
  <si>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</si>
  <si>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</si>
  <si>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</si>
  <si>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</si>
  <si>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</si>
  <si>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</si>
  <si>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</si>
  <si>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</si>
  <si>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</si>
  <si>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</si>
  <si>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</si>
  <si>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</si>
  <si>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</si>
  <si>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</si>
  <si>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</si>
  <si>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</si>
  <si>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</si>
  <si>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</si>
  <si>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</si>
  <si>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</si>
  <si>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</si>
  <si>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</si>
  <si>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</si>
  <si>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</si>
  <si>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</si>
  <si>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</si>
  <si>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</si>
  <si>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</si>
  <si>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</si>
  <si>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</si>
  <si>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</si>
  <si>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</si>
  <si>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</si>
  <si>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</si>
  <si>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</si>
  <si>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</si>
  <si>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</si>
  <si>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</si>
  <si>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</si>
  <si>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</si>
  <si>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</si>
  <si>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</si>
  <si>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</si>
  <si>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</si>
  <si>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</si>
  <si>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</si>
  <si>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</si>
  <si>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</si>
  <si>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</si>
  <si>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</si>
  <si>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</si>
  <si>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</si>
  <si>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</si>
  <si>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</si>
  <si>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</si>
  <si>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</si>
  <si>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</si>
  <si>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</si>
  <si>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</si>
  <si>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</si>
  <si>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</si>
  <si>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</si>
  <si>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</si>
  <si>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</si>
  <si>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</si>
  <si>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</si>
  <si>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</si>
  <si>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</si>
  <si>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</si>
  <si>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</si>
  <si>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</si>
  <si>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</si>
  <si>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</si>
  <si>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</si>
  <si>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</si>
  <si>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</si>
  <si>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</si>
  <si>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</si>
  <si>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</si>
  <si>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</si>
  <si>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</si>
  <si>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</si>
  <si>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</si>
  <si>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</si>
  <si>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</si>
  <si>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</si>
  <si>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</si>
  <si>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</si>
  <si>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</si>
  <si>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</si>
  <si>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</si>
  <si>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</si>
  <si>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</si>
  <si>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</si>
  <si>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</si>
  <si>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</si>
  <si>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</si>
  <si>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</si>
  <si>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</si>
  <si>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</si>
  <si>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</si>
  <si>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</si>
  <si>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</si>
  <si>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</si>
  <si>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</si>
  <si>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</si>
  <si>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</si>
  <si>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</si>
  <si>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</si>
  <si>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</si>
  <si>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</si>
  <si>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</si>
  <si>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</si>
  <si>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</si>
  <si>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</si>
  <si>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</si>
  <si>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</si>
  <si>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</si>
  <si>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</si>
  <si>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</si>
  <si>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</si>
  <si>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</si>
  <si>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</si>
  <si>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</si>
  <si>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</si>
  <si>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</si>
  <si>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</si>
  <si>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</si>
  <si>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</si>
  <si>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</si>
  <si>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</si>
  <si>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</si>
  <si>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</si>
  <si>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</si>
  <si>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</si>
  <si>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</si>
  <si>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</si>
  <si>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</si>
  <si>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</si>
  <si>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</si>
  <si>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</si>
  <si>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</si>
  <si>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</si>
  <si>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</si>
  <si>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</si>
  <si>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</si>
  <si>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</si>
  <si>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</si>
  <si>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</si>
  <si>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</si>
  <si>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</si>
  <si>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</si>
  <si>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</si>
  <si>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</si>
  <si>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</si>
  <si>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</si>
  <si>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</si>
  <si>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</si>
  <si>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</si>
  <si>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</si>
  <si>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</si>
  <si>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</si>
  <si>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</si>
  <si>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</si>
  <si>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</si>
  <si>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</si>
  <si>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</si>
  <si>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</si>
  <si>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</si>
  <si>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</si>
  <si>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</si>
  <si>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</si>
  <si>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</si>
  <si>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</si>
  <si>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</si>
  <si>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</si>
  <si>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</si>
  <si>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</si>
  <si>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</si>
  <si>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</si>
  <si>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</si>
  <si>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</si>
  <si>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</si>
  <si>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</si>
  <si>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</si>
  <si>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</si>
  <si>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</si>
  <si>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</si>
  <si>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</si>
  <si>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</si>
  <si>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</si>
  <si>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</si>
  <si>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</si>
  <si>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</si>
  <si>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</si>
  <si>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</si>
  <si>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</si>
  <si>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</si>
  <si>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</si>
  <si>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</si>
  <si>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</si>
  <si>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</si>
  <si>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</si>
  <si>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</si>
  <si>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</si>
  <si>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</si>
  <si>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</si>
  <si>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</si>
  <si>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</si>
  <si>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</si>
  <si>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</si>
  <si>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</si>
  <si>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</si>
  <si>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</si>
  <si>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</si>
  <si>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</si>
  <si>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</si>
  <si>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</si>
  <si>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</si>
  <si>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</si>
  <si>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</si>
  <si>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</si>
  <si>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</si>
  <si>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</si>
  <si>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</si>
  <si>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</si>
  <si>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</si>
  <si>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</si>
  <si>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</si>
  <si>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</si>
  <si>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</si>
  <si>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</si>
  <si>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</si>
  <si>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</si>
  <si>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</si>
  <si>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</si>
  <si>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</si>
  <si>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</si>
  <si>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</si>
  <si>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</si>
  <si>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</si>
  <si>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</si>
  <si>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</si>
  <si>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</si>
  <si>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</si>
  <si>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</si>
  <si>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</si>
  <si>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</si>
  <si>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</si>
  <si>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</si>
  <si>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</si>
  <si>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</si>
  <si>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</si>
  <si>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</si>
  <si>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</si>
  <si>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</si>
  <si>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</si>
  <si>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</si>
  <si>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</si>
  <si>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</si>
  <si>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</si>
  <si>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</si>
  <si>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</si>
  <si>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</si>
  <si>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</si>
  <si>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</si>
  <si>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</si>
  <si>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</si>
  <si>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</si>
  <si>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</si>
  <si>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</si>
  <si>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</si>
  <si>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</si>
  <si>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</si>
  <si>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</si>
  <si>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</si>
  <si>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</si>
  <si>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</si>
  <si>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</si>
  <si>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</si>
  <si>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</si>
  <si>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</si>
  <si>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</si>
  <si>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</si>
  <si>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</si>
  <si>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</si>
  <si>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</si>
  <si>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</si>
  <si>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</si>
  <si>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</si>
  <si>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</si>
  <si>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</si>
  <si>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</si>
  <si>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</si>
  <si>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</si>
  <si>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</si>
  <si>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</si>
  <si>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</si>
  <si>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</si>
  <si>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</si>
  <si>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</si>
  <si>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</si>
  <si>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</si>
  <si>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</si>
  <si>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</si>
  <si>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</si>
  <si>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</si>
  <si>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</si>
  <si>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</si>
  <si>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</si>
  <si>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</si>
  <si>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</si>
  <si>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</si>
  <si>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</si>
  <si>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</si>
  <si>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</si>
  <si>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</si>
  <si>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</si>
  <si>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</si>
  <si>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</si>
  <si>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</si>
  <si>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</si>
  <si>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</si>
  <si>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</si>
  <si>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</si>
  <si>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</si>
  <si>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</si>
  <si>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</si>
  <si>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</si>
  <si>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</si>
  <si>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</si>
  <si>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</si>
  <si>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</si>
  <si>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</si>
  <si>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</si>
  <si>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</si>
  <si>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</si>
  <si>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</si>
  <si>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</si>
  <si>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</si>
  <si>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</si>
  <si>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</si>
  <si>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</si>
  <si>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</si>
  <si>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</si>
  <si>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</si>
  <si>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</si>
  <si>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</si>
  <si>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</si>
  <si>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</si>
  <si>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</si>
  <si>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</si>
  <si>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</si>
  <si>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</si>
  <si>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</si>
  <si>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</si>
  <si>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</si>
  <si>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</si>
  <si>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</si>
  <si>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</si>
  <si>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</si>
  <si>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</si>
  <si>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</si>
  <si>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</si>
  <si>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</si>
  <si>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</si>
  <si>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</si>
  <si>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</si>
  <si>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</si>
  <si>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</si>
  <si>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</si>
  <si>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</si>
  <si>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</si>
  <si>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</si>
  <si>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</si>
  <si>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</si>
  <si>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</si>
  <si>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</si>
  <si>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</si>
  <si>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</si>
  <si>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</si>
  <si>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</si>
  <si>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</si>
  <si>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</si>
  <si>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</si>
  <si>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</si>
  <si>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</si>
  <si>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</si>
  <si>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</si>
  <si>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</si>
  <si>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</si>
  <si>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</si>
  <si>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</si>
  <si>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</si>
  <si>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</si>
  <si>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</si>
  <si>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</si>
  <si>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</si>
  <si>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</si>
  <si>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</si>
  <si>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</si>
  <si>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</si>
  <si>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</si>
  <si>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</si>
  <si>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</si>
  <si>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</si>
  <si>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</si>
  <si>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</si>
  <si>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</si>
  <si>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</si>
  <si>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</si>
  <si>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</si>
  <si>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</si>
  <si>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</si>
  <si>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</si>
  <si>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</si>
  <si>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</si>
  <si>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</si>
  <si>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</si>
  <si>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</si>
  <si>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</si>
  <si>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</si>
  <si>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</si>
  <si>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</si>
  <si>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</si>
  <si>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</si>
  <si>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</si>
  <si>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</si>
  <si>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</si>
  <si>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</si>
  <si>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</si>
  <si>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</si>
  <si>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</si>
  <si>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</si>
  <si>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</si>
  <si>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</si>
  <si>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</si>
  <si>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</si>
  <si>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</si>
  <si>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</si>
  <si>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</si>
  <si>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</si>
  <si>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</si>
  <si>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</si>
  <si>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</si>
  <si>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</si>
  <si>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</si>
  <si>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</si>
  <si>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</si>
  <si>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</si>
  <si>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</si>
  <si>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</si>
  <si>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</si>
  <si>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</si>
  <si>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</si>
  <si>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</si>
  <si>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</si>
  <si>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</si>
  <si>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</si>
  <si>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</si>
  <si>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</si>
  <si>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</si>
  <si>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</si>
  <si>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</si>
  <si>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</si>
  <si>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</si>
  <si>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</si>
  <si>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</si>
  <si>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</si>
  <si>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</si>
  <si>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</si>
  <si>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</si>
  <si>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</si>
  <si>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</si>
  <si>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</si>
  <si>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</si>
  <si>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</si>
  <si>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</si>
  <si>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</si>
  <si>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</si>
  <si>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</si>
  <si>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</si>
  <si>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</si>
  <si>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</si>
  <si>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</si>
  <si>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</si>
  <si>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</si>
  <si>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</si>
  <si>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</si>
  <si>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</si>
  <si>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</si>
  <si>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</si>
  <si>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</si>
  <si>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</si>
  <si>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</si>
  <si>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</si>
  <si>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</si>
  <si>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</si>
  <si>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</si>
  <si>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</si>
  <si>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</si>
  <si>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</si>
  <si>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</si>
  <si>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</si>
  <si>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</si>
  <si>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</si>
  <si>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</si>
  <si>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</si>
  <si>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</si>
  <si>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</si>
  <si>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</si>
  <si>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</si>
  <si>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</si>
  <si>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</si>
  <si>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</si>
  <si>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</si>
  <si>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</si>
  <si>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</si>
  <si>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</si>
  <si>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</si>
  <si>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</si>
  <si>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</si>
  <si>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</si>
  <si>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</si>
  <si>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</si>
  <si>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</si>
  <si>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</si>
  <si>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</si>
  <si>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</si>
  <si>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</si>
  <si>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</si>
  <si>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</si>
  <si>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</si>
  <si>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</si>
  <si>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</si>
  <si>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</si>
  <si>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</si>
  <si>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</si>
  <si>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</si>
  <si>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</si>
  <si>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</si>
  <si>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</si>
  <si>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</si>
  <si>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</si>
  <si>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</si>
  <si>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</si>
  <si>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</si>
  <si>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</si>
  <si>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</si>
  <si>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</si>
  <si>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</si>
  <si>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</si>
  <si>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</si>
  <si>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</si>
  <si>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</si>
  <si>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</si>
  <si>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</si>
  <si>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</si>
  <si>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</si>
  <si>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</si>
  <si>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</si>
  <si>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</si>
  <si>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</si>
  <si>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</si>
  <si>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</si>
  <si>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</si>
  <si>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</si>
  <si>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</si>
  <si>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</si>
  <si>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</si>
  <si>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</si>
  <si>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</si>
  <si>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</si>
  <si>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</si>
  <si>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</si>
  <si>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</si>
  <si>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</si>
  <si>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</si>
  <si>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</si>
  <si>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</si>
  <si>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</si>
  <si>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</si>
  <si>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</si>
  <si>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</si>
  <si>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</si>
  <si>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</si>
  <si>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</si>
  <si>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</si>
  <si>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</si>
  <si>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</si>
  <si>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</si>
  <si>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</si>
  <si>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</si>
  <si>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</si>
  <si>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</si>
  <si>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</si>
  <si>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</si>
  <si>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</si>
  <si>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</si>
  <si>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</si>
  <si>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</si>
  <si>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</si>
  <si>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</si>
  <si>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</si>
  <si>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</si>
  <si>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</si>
  <si>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</si>
  <si>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</si>
  <si>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</si>
  <si>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</si>
  <si>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</si>
  <si>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</si>
  <si>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</si>
  <si>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</si>
  <si>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</si>
  <si>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</si>
  <si>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</si>
  <si>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</si>
  <si>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</si>
  <si>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</si>
  <si>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</si>
  <si>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</si>
  <si>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</si>
  <si>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</si>
  <si>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</si>
  <si>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</si>
  <si>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</si>
  <si>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</si>
  <si>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</si>
  <si>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</si>
  <si>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</si>
  <si>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</si>
  <si>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</si>
  <si>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</si>
  <si>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</si>
  <si>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</si>
  <si>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</si>
  <si>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</si>
  <si>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</si>
  <si>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</si>
  <si>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</si>
  <si>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</si>
  <si>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</si>
  <si>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</si>
  <si>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</si>
  <si>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</si>
  <si>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</si>
  <si>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</si>
  <si>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</si>
  <si>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</si>
  <si>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</si>
  <si>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</si>
  <si>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</si>
  <si>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</si>
  <si>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</si>
  <si>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</si>
  <si>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</si>
  <si>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</si>
  <si>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</si>
  <si>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</si>
  <si>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</si>
  <si>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</si>
  <si>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</si>
  <si>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</si>
  <si>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</si>
  <si>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</si>
  <si>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</si>
  <si>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</si>
  <si>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</si>
  <si>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</si>
  <si>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</si>
  <si>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</si>
  <si>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</si>
  <si>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</si>
  <si>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</si>
  <si>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</si>
  <si>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</si>
  <si>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</si>
  <si>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</si>
  <si>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</si>
  <si>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</si>
  <si>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</si>
  <si>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</si>
  <si>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</si>
  <si>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</si>
  <si>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</si>
  <si>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</si>
  <si>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</si>
  <si>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</si>
  <si>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</si>
  <si>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</si>
  <si>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</si>
  <si>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</si>
  <si>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</si>
  <si>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</si>
  <si>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</si>
  <si>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</si>
  <si>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</si>
  <si>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</si>
  <si>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</si>
  <si>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</si>
  <si>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</si>
  <si>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</si>
  <si>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</si>
  <si>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</si>
  <si>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</si>
  <si>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</si>
  <si>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</si>
  <si>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</si>
  <si>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</si>
  <si>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</si>
  <si>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</si>
  <si>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</si>
  <si>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</si>
  <si>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</si>
  <si>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</si>
  <si>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</si>
  <si>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</si>
  <si>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</si>
  <si>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</si>
  <si>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</si>
  <si>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</si>
  <si>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</si>
  <si>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</si>
  <si>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</si>
  <si>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</si>
  <si>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</si>
  <si>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</si>
  <si>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</si>
  <si>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</si>
  <si>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</si>
  <si>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</si>
  <si>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</si>
  <si>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</si>
  <si>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</si>
  <si>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</si>
  <si>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</si>
  <si>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</si>
  <si>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</si>
  <si>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</si>
  <si>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</si>
  <si>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</si>
  <si>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</si>
  <si>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</si>
  <si>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</si>
  <si>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</si>
  <si>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</si>
  <si>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</si>
  <si>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</si>
  <si>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</si>
  <si>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</si>
  <si>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</si>
  <si>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</si>
  <si>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</si>
  <si>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</si>
  <si>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</si>
  <si>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</si>
  <si>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</si>
  <si>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</si>
  <si>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</si>
  <si>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</si>
  <si>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</si>
  <si>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</si>
  <si>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</si>
  <si>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</si>
  <si>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</si>
  <si>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</si>
  <si>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</si>
  <si>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</si>
  <si>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</si>
  <si>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</si>
  <si>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</si>
  <si>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</si>
  <si>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</si>
  <si>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</si>
  <si>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</si>
  <si>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</si>
  <si>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</si>
  <si>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</si>
  <si>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</si>
  <si>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</si>
  <si>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</si>
  <si>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</si>
  <si>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</si>
  <si>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</si>
  <si>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</si>
  <si>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</si>
  <si>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</si>
  <si>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</si>
  <si>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</si>
  <si>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</si>
  <si>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</si>
  <si>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</si>
  <si>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</si>
  <si>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</si>
  <si>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</si>
  <si>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</si>
  <si>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</si>
  <si>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</si>
  <si>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</si>
  <si>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</si>
  <si>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</si>
  <si>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</si>
  <si>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</si>
  <si>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</si>
  <si>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</si>
  <si>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</si>
  <si>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</si>
  <si>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</si>
  <si>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</si>
  <si>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</si>
  <si>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</si>
  <si>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</si>
  <si>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</si>
  <si>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</si>
  <si>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</si>
  <si>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</si>
  <si>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</si>
  <si>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</si>
  <si>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</si>
  <si>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</si>
  <si>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</si>
  <si>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</si>
  <si>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</si>
  <si>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</si>
  <si>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</si>
  <si>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</si>
  <si>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</si>
  <si>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</si>
  <si>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</si>
  <si>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</si>
  <si>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</si>
  <si>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</si>
  <si>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</si>
  <si>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</si>
  <si>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</si>
  <si>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</si>
  <si>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</si>
  <si>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</si>
  <si>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</si>
  <si>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</si>
  <si>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</si>
  <si>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</si>
  <si>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</si>
  <si>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</si>
  <si>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</si>
  <si>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</si>
  <si>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</si>
  <si>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</si>
  <si>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</si>
  <si>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</si>
  <si>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</si>
  <si>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</si>
  <si>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</si>
  <si>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</si>
  <si>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</si>
  <si>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</si>
  <si>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</si>
  <si>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</si>
  <si>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</si>
  <si>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</si>
  <si>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</si>
  <si>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</si>
  <si>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</si>
  <si>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</si>
  <si>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</si>
  <si>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</si>
  <si>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</si>
  <si>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</si>
  <si>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</si>
  <si>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</si>
  <si>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</si>
  <si>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</si>
  <si>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</si>
  <si>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</si>
  <si>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</si>
  <si>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</si>
  <si>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</si>
  <si>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</si>
  <si>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</si>
  <si>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</si>
  <si>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</si>
  <si>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</si>
  <si>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</si>
  <si>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</si>
  <si>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</si>
  <si>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</si>
  <si>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</si>
  <si>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</si>
  <si>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</si>
  <si>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</si>
  <si>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</si>
  <si>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</si>
  <si>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</si>
  <si>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</si>
  <si>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</si>
  <si>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</si>
  <si>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</si>
  <si>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</si>
  <si>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</si>
  <si>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</si>
  <si>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</si>
  <si>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</si>
  <si>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</si>
  <si>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</si>
  <si>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</si>
  <si>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</si>
  <si>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</si>
  <si>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</si>
  <si>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</si>
  <si>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</si>
  <si>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</si>
  <si>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</si>
  <si>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</si>
  <si>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</si>
  <si>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</si>
  <si>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</si>
  <si>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</si>
  <si>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</si>
  <si>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</si>
  <si>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</si>
  <si>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</si>
  <si>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</si>
  <si>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</si>
  <si>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</si>
  <si>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</si>
  <si>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</si>
  <si>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</si>
  <si>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</si>
  <si>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</si>
  <si>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</si>
  <si>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</si>
  <si>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</si>
  <si>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</si>
  <si>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</si>
  <si>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</si>
  <si>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</si>
  <si>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</si>
  <si>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</si>
  <si>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</si>
  <si>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</si>
  <si>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</si>
  <si>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</si>
  <si>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</si>
  <si>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</si>
  <si>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</si>
  <si>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</si>
  <si>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</si>
  <si>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</si>
  <si>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</si>
  <si>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</si>
  <si>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</si>
  <si>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</si>
  <si>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</si>
  <si>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</si>
  <si>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</si>
  <si>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</si>
  <si>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</si>
  <si>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</si>
  <si>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</si>
  <si>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</si>
  <si>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</si>
  <si>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</si>
  <si>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</si>
  <si>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</si>
  <si>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</si>
  <si>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</si>
  <si>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</si>
  <si>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</si>
  <si>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</si>
  <si>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</si>
  <si>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</si>
  <si>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</si>
  <si>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</si>
  <si>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</si>
  <si>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</si>
  <si>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</si>
  <si>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</si>
  <si>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</si>
  <si>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</si>
  <si>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</si>
  <si>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</si>
  <si>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</si>
  <si>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</si>
  <si>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</si>
  <si>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</si>
  <si>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</si>
  <si>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</si>
  <si>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</si>
  <si>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</si>
  <si>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</si>
  <si>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</si>
  <si>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</si>
  <si>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</si>
  <si>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</si>
  <si>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</si>
  <si>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</si>
  <si>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</si>
  <si>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</si>
  <si>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</si>
  <si>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</si>
  <si>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</si>
  <si>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</si>
  <si>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</si>
  <si>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</si>
  <si>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</si>
  <si>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</si>
  <si>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</si>
  <si>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</si>
  <si>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</si>
  <si>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</si>
  <si>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</si>
  <si>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</si>
  <si>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</si>
  <si>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</si>
  <si>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</si>
  <si>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</si>
  <si>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</si>
  <si>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</si>
  <si>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</si>
  <si>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</si>
  <si>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</si>
  <si>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</si>
  <si>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</si>
  <si>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</si>
  <si>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</si>
  <si>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</si>
  <si>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</si>
  <si>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</si>
  <si>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</si>
  <si>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</si>
  <si>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</si>
  <si>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</si>
  <si>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</si>
  <si>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</si>
  <si>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</si>
  <si>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</si>
  <si>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</si>
  <si>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</si>
  <si>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</si>
  <si>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</si>
  <si>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</si>
  <si>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</si>
  <si>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</si>
  <si>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</si>
  <si>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</si>
  <si>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</si>
  <si>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</si>
  <si>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</si>
  <si>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</si>
  <si>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</si>
  <si>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</si>
  <si>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</si>
  <si>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</si>
  <si>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</si>
  <si>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</si>
  <si>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</si>
  <si>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</si>
  <si>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</si>
  <si>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</si>
  <si>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</si>
  <si>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</si>
  <si>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</si>
  <si>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</si>
  <si>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</si>
  <si>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</si>
  <si>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</si>
  <si>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</si>
  <si>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</si>
  <si>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</si>
  <si>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</si>
  <si>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</si>
  <si>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</si>
  <si>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</si>
  <si>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</si>
  <si>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</si>
  <si>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</si>
  <si>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</si>
  <si>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</si>
  <si>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</si>
  <si>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</si>
  <si>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</si>
  <si>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</si>
  <si>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</si>
  <si>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</si>
  <si>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</si>
  <si>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</si>
  <si>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</si>
  <si>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</si>
  <si>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</si>
  <si>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</si>
  <si>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</si>
  <si>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</si>
  <si>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</si>
  <si>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</si>
  <si>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</si>
  <si>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</si>
  <si>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</si>
  <si>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</si>
  <si>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</si>
  <si>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</si>
  <si>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</si>
  <si>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</si>
  <si>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</si>
  <si>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</si>
  <si>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</si>
  <si>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</si>
  <si>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</si>
  <si>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</si>
  <si>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</si>
  <si>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</si>
  <si>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</si>
  <si>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</si>
  <si>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</si>
  <si>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</si>
  <si>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</si>
  <si>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</si>
  <si>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</si>
  <si>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</si>
  <si>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</si>
  <si>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</si>
  <si>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</si>
  <si>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</si>
  <si>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</si>
  <si>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</si>
  <si>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</si>
  <si>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</si>
  <si>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</si>
  <si>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</si>
  <si>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</si>
  <si>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</si>
  <si>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</si>
  <si>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</si>
  <si>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</si>
  <si>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</si>
  <si>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</si>
  <si>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</si>
  <si>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</si>
  <si>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</si>
  <si>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</si>
  <si>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</si>
  <si>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</si>
  <si>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</si>
  <si>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</si>
  <si>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</si>
  <si>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</si>
  <si>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</si>
  <si>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</si>
  <si>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</si>
  <si>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</si>
  <si>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</si>
  <si>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</si>
  <si>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</si>
  <si>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</si>
  <si>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</si>
  <si>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</si>
  <si>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</si>
  <si>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</si>
  <si>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</si>
  <si>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</si>
  <si>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</si>
  <si>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</si>
  <si>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</si>
  <si>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</si>
  <si>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</si>
  <si>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</si>
  <si>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</si>
  <si>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</si>
  <si>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</si>
  <si>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</si>
  <si>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</si>
  <si>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</si>
  <si>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</si>
  <si>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</si>
  <si>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</si>
  <si>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</si>
  <si>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</si>
  <si>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</si>
  <si>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</si>
  <si>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</si>
  <si>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</si>
  <si>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</si>
  <si>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</si>
  <si>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</si>
  <si>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</si>
  <si>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</si>
  <si>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</si>
  <si>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</si>
  <si>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</si>
  <si>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</si>
  <si>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</si>
  <si>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</si>
  <si>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</si>
  <si>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</si>
  <si>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</si>
  <si>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</si>
  <si>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</si>
  <si>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</si>
  <si>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</si>
  <si>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</si>
  <si>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</si>
  <si>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</si>
  <si>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</si>
  <si>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</si>
  <si>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</si>
  <si>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</si>
  <si>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</si>
  <si>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</si>
  <si>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</si>
  <si>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</si>
  <si>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</si>
  <si>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</si>
  <si>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</si>
  <si>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</si>
  <si>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</si>
  <si>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</si>
  <si>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</si>
  <si>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</si>
  <si>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</si>
  <si>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</si>
  <si>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</si>
  <si>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</si>
  <si>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</si>
  <si>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</si>
  <si>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</si>
  <si>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</si>
  <si>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</si>
  <si>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</si>
  <si>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</si>
  <si>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</si>
  <si>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</si>
  <si>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</si>
  <si>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</si>
  <si>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</si>
  <si>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</si>
  <si>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</si>
  <si>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</si>
  <si>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</si>
  <si>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</si>
  <si>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</si>
  <si>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</si>
  <si>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</si>
  <si>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</si>
  <si>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</si>
  <si>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</si>
  <si>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</si>
  <si>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</si>
  <si>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</si>
  <si>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</si>
  <si>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</si>
  <si>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</si>
  <si>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</si>
  <si>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</si>
  <si>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</si>
  <si>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</si>
  <si>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</si>
  <si>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</si>
  <si>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</si>
  <si>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</si>
  <si>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</si>
  <si>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</si>
  <si>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</si>
  <si>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</si>
  <si>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</si>
  <si>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</si>
  <si>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</si>
  <si>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</si>
  <si>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</si>
  <si>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</si>
  <si>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</si>
  <si>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</si>
  <si>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</si>
  <si>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</si>
  <si>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</si>
  <si>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</si>
  <si>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</si>
  <si>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</si>
  <si>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</si>
  <si>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</si>
  <si>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</si>
  <si>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</si>
  <si>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</si>
  <si>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</si>
  <si>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</si>
  <si>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</si>
  <si>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</si>
  <si>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</si>
  <si>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</si>
  <si>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</si>
  <si>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</si>
  <si>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</si>
  <si>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</si>
  <si>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</si>
  <si>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</si>
  <si>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</si>
  <si>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</si>
  <si>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</si>
  <si>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</si>
  <si>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</si>
  <si>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</si>
  <si>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</si>
  <si>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</si>
  <si>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</si>
  <si>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</si>
  <si>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</si>
  <si>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</si>
  <si>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</si>
  <si>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</si>
  <si>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</si>
  <si>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</si>
  <si>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</si>
  <si>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</si>
  <si>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</si>
  <si>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</si>
  <si>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</si>
  <si>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</si>
  <si>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</si>
  <si>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</si>
  <si>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</si>
  <si>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</si>
  <si>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</si>
  <si>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</si>
  <si>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</si>
  <si>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</si>
  <si>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</si>
  <si>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</si>
  <si>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</si>
  <si>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</si>
  <si>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</si>
  <si>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</si>
  <si>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</si>
  <si>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</si>
  <si>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</si>
  <si>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</si>
  <si>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</si>
  <si>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</si>
  <si>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</si>
  <si>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</si>
  <si>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</si>
  <si>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</si>
  <si>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</si>
  <si>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</si>
  <si>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</si>
  <si>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</si>
  <si>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</si>
  <si>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</si>
  <si>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</si>
  <si>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</si>
  <si>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</si>
  <si>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</si>
  <si>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</si>
  <si>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</si>
  <si>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</si>
  <si>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</si>
  <si>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</si>
  <si>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</si>
  <si>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</si>
  <si>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</si>
  <si>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</si>
  <si>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</si>
  <si>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</si>
  <si>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</si>
  <si>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</si>
  <si>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</si>
  <si>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</si>
  <si>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</si>
  <si>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</si>
  <si>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</si>
  <si>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</si>
  <si>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</si>
  <si>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</si>
  <si>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</si>
  <si>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</si>
  <si>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</si>
  <si>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</si>
  <si>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</si>
  <si>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</si>
  <si>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</si>
  <si>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</si>
  <si>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</si>
  <si>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</si>
  <si>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</si>
  <si>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</si>
  <si>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</si>
  <si>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</si>
  <si>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</si>
  <si>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</si>
  <si>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</si>
  <si>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</si>
  <si>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</si>
  <si>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</si>
  <si>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</si>
  <si>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</si>
  <si>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</si>
  <si>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</si>
  <si>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</si>
  <si>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</si>
  <si>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</si>
  <si>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</si>
  <si>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</si>
  <si>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</si>
  <si>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</si>
  <si>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</si>
  <si>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</si>
  <si>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</si>
  <si>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</si>
  <si>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</si>
  <si>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</si>
  <si>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</si>
  <si>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</si>
  <si>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</si>
  <si>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</si>
  <si>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</si>
  <si>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</si>
  <si>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</si>
  <si>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</si>
  <si>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</si>
  <si>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</si>
  <si>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</si>
  <si>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</si>
  <si>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</si>
  <si>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</si>
  <si>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</si>
  <si>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</si>
  <si>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</si>
  <si>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</si>
  <si>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</si>
  <si>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</si>
  <si>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</si>
  <si>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</si>
  <si>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</si>
  <si>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</si>
  <si>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</si>
  <si>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</si>
  <si>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</si>
  <si>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</si>
  <si>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</si>
  <si>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</si>
  <si>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</si>
  <si>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</si>
  <si>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</si>
  <si>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</si>
  <si>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</si>
  <si>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</si>
  <si>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</si>
  <si>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</si>
  <si>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</si>
  <si>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</si>
  <si>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</si>
  <si>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</si>
  <si>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</si>
  <si>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</si>
  <si>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</si>
  <si>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</si>
  <si>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</si>
  <si>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</si>
  <si>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</si>
  <si>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</si>
  <si>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</si>
  <si>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</si>
  <si>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</si>
  <si>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</si>
  <si>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</si>
  <si>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</si>
  <si>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</si>
  <si>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</si>
  <si>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</si>
  <si>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</si>
  <si>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</si>
  <si>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</si>
  <si>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</si>
  <si>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</si>
  <si>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</si>
  <si>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</si>
  <si>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</si>
  <si>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</si>
  <si>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</si>
  <si>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</si>
  <si>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</si>
  <si>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</si>
  <si>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</si>
  <si>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</si>
  <si>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</si>
  <si>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</si>
  <si>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</si>
  <si>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</si>
  <si>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</si>
  <si>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</si>
  <si>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</si>
  <si>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</si>
  <si>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</si>
  <si>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</si>
  <si>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</si>
  <si>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</si>
  <si>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</si>
  <si>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</si>
  <si>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</si>
  <si>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</si>
  <si>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</si>
  <si>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</si>
  <si>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</si>
  <si>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</si>
  <si>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</si>
  <si>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</si>
  <si>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</si>
  <si>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</si>
  <si>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</si>
  <si>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</si>
  <si>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</si>
  <si>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</si>
  <si>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</si>
  <si>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</si>
  <si>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</si>
  <si>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</si>
  <si>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</si>
  <si>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</si>
  <si>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</si>
  <si>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</si>
  <si>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</si>
  <si>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</si>
  <si>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</si>
  <si>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</si>
  <si>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</si>
  <si>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</si>
  <si>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</si>
  <si>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</si>
  <si>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</si>
  <si>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</si>
  <si>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</si>
  <si>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</si>
  <si>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</si>
  <si>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</si>
  <si>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</si>
  <si>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</si>
  <si>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</si>
  <si>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</si>
  <si>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</si>
  <si>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</si>
  <si>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</si>
  <si>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</si>
  <si>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</si>
  <si>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</si>
  <si>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</si>
  <si>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</si>
  <si>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</si>
  <si>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</si>
  <si>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</si>
  <si>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</si>
  <si>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</si>
  <si>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</si>
  <si>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</si>
  <si>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</si>
  <si>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</si>
  <si>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</si>
  <si>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</si>
  <si>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</si>
  <si>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</si>
  <si>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</si>
  <si>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</si>
  <si>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</si>
  <si>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</si>
  <si>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</si>
  <si>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</si>
  <si>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</si>
  <si>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</si>
  <si>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</si>
  <si>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</si>
  <si>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</si>
  <si>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</si>
  <si>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</si>
  <si>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</si>
  <si>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</si>
  <si>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</si>
  <si>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</si>
  <si>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</si>
  <si>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</si>
  <si>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</si>
  <si>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</si>
  <si>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</si>
  <si>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</si>
  <si>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</si>
  <si>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</si>
  <si>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</si>
  <si>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</si>
  <si>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</si>
  <si>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</si>
  <si>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</si>
  <si>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</si>
  <si>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</si>
  <si>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</si>
  <si>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</si>
  <si>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</si>
  <si>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</si>
  <si>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</si>
  <si>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</si>
  <si>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</si>
  <si>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</si>
  <si>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</si>
  <si>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</si>
  <si>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</si>
  <si>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</si>
  <si>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</si>
  <si>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</si>
  <si>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</si>
  <si>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</si>
  <si>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</si>
  <si>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</si>
  <si>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</si>
  <si>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</si>
  <si>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</si>
  <si>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</si>
  <si>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</si>
  <si>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</si>
  <si>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</si>
  <si>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</si>
  <si>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</si>
  <si>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</si>
  <si>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</si>
  <si>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</si>
  <si>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</si>
  <si>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</si>
  <si>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</si>
  <si>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</si>
  <si>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</si>
  <si>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</si>
  <si>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</si>
  <si>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</si>
  <si>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</si>
  <si>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</si>
  <si>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</si>
  <si>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</si>
  <si>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</si>
  <si>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</si>
  <si>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</si>
  <si>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</si>
  <si>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</si>
  <si>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</si>
  <si>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</si>
  <si>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</si>
  <si>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</si>
  <si>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</si>
  <si>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</si>
  <si>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</si>
  <si>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</si>
  <si>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</si>
  <si>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</si>
  <si>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</si>
  <si>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</si>
  <si>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</si>
  <si>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</si>
  <si>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</si>
  <si>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</si>
  <si>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</si>
  <si>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</si>
  <si>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</si>
  <si>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</si>
  <si>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</si>
  <si>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</si>
  <si>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</si>
  <si>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</si>
  <si>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</si>
  <si>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</si>
  <si>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</si>
  <si>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</si>
  <si>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</si>
  <si>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</si>
  <si>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</si>
  <si>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</si>
  <si>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</si>
  <si>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</si>
  <si>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</si>
  <si>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</si>
  <si>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</si>
  <si>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</si>
  <si>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</si>
  <si>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</si>
  <si>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</si>
  <si>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</si>
  <si>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</si>
  <si>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</si>
  <si>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</si>
  <si>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</si>
  <si>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</si>
  <si>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</si>
  <si>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</si>
  <si>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</si>
  <si>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</si>
  <si>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</si>
  <si>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</si>
  <si>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</si>
  <si>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</si>
  <si>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</si>
  <si>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</si>
  <si>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</si>
  <si>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</si>
  <si>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</si>
  <si>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</si>
  <si>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</si>
  <si>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</si>
  <si>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</si>
  <si>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</si>
  <si>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</si>
  <si>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</si>
  <si>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</si>
  <si>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</si>
  <si>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</si>
  <si>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</si>
  <si>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</si>
  <si>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</si>
  <si>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</si>
  <si>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</si>
  <si>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</si>
  <si>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</si>
  <si>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</si>
  <si>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</si>
  <si>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</si>
  <si>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</si>
  <si>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</si>
  <si>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</si>
  <si>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</si>
  <si>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</si>
  <si>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</si>
  <si>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</si>
  <si>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</si>
  <si>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</si>
  <si>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</si>
  <si>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</si>
  <si>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</si>
  <si>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</si>
  <si>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</si>
  <si>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</si>
  <si>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</si>
  <si>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</si>
  <si>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</si>
  <si>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</si>
  <si>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</si>
  <si>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</si>
  <si>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</si>
  <si>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</si>
  <si>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</si>
  <si>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</si>
  <si>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</si>
  <si>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</si>
  <si>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</si>
  <si>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</si>
  <si>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</si>
  <si>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</si>
  <si>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</si>
  <si>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</si>
  <si>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</si>
  <si>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</si>
  <si>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</si>
  <si>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</si>
  <si>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</si>
  <si>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</si>
  <si>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</si>
  <si>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</si>
  <si>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</si>
  <si>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</si>
  <si>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</si>
  <si>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</si>
  <si>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</si>
  <si>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</si>
  <si>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</si>
  <si>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</si>
  <si>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</si>
  <si>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</si>
  <si>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</si>
  <si>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</si>
  <si>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</si>
  <si>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</si>
  <si>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</si>
  <si>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</si>
  <si>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</si>
  <si>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</si>
  <si>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</si>
  <si>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</si>
  <si>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</si>
  <si>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</si>
  <si>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</si>
  <si>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</si>
  <si>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</si>
  <si>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</si>
  <si>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</si>
  <si>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</si>
  <si>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</si>
  <si>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</si>
  <si>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</si>
  <si>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</si>
  <si>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</si>
  <si>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</si>
  <si>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</si>
  <si>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</si>
  <si>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</si>
  <si>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</si>
  <si>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</si>
  <si>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</si>
  <si>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</si>
  <si>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</si>
  <si>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</si>
  <si>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</si>
  <si>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</si>
  <si>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</si>
  <si>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</si>
  <si>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</si>
  <si>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</si>
  <si>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</si>
  <si>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</si>
  <si>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</si>
  <si>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</si>
  <si>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</si>
  <si>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</si>
  <si>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</si>
  <si>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</si>
  <si>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</si>
  <si>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</si>
  <si>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</si>
  <si>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</si>
  <si>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</si>
  <si>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</si>
  <si>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</si>
  <si>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</si>
  <si>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</si>
  <si>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</si>
  <si>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</si>
  <si>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</si>
  <si>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</si>
  <si>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</si>
  <si>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</si>
  <si>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</si>
  <si>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</si>
  <si>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</si>
  <si>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</si>
  <si>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</si>
  <si>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</si>
  <si>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</si>
  <si>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</si>
  <si>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</si>
  <si>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</si>
  <si>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</si>
  <si>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</si>
  <si>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</si>
  <si>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</si>
  <si>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</si>
  <si>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</si>
  <si>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</si>
  <si>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</si>
  <si>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</si>
  <si>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</si>
  <si>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</si>
  <si>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</si>
  <si>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</si>
  <si>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</si>
  <si>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</si>
  <si>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</si>
  <si>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</si>
  <si>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</si>
  <si>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</si>
  <si>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</si>
  <si>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</si>
  <si>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</si>
  <si>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</si>
  <si>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</si>
  <si>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</si>
  <si>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</si>
  <si>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</si>
  <si>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</si>
  <si>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</si>
  <si>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</si>
  <si>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</si>
  <si>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</si>
  <si>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</si>
  <si>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</si>
  <si>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</si>
  <si>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</si>
  <si>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</si>
  <si>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</si>
  <si>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</si>
  <si>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</si>
  <si>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</si>
  <si>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</si>
  <si>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</si>
  <si>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</si>
  <si>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</si>
  <si>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</si>
  <si>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</si>
  <si>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</si>
  <si>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</si>
  <si>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</si>
  <si>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</si>
  <si>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</si>
  <si>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</si>
  <si>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</si>
  <si>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</si>
  <si>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</si>
  <si>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</si>
  <si>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</si>
  <si>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</si>
  <si>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</si>
  <si>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</si>
  <si>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</si>
  <si>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</si>
  <si>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</si>
  <si>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</si>
  <si>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</si>
  <si>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</si>
  <si>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</si>
  <si>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</si>
  <si>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</si>
  <si>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</si>
  <si>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</si>
  <si>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</si>
  <si>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</si>
  <si>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</si>
  <si>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</si>
  <si>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</si>
  <si>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</si>
  <si>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</si>
  <si>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</si>
  <si>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</si>
  <si>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</si>
  <si>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</si>
  <si>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</si>
  <si>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</si>
  <si>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</si>
  <si>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</si>
  <si>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</si>
  <si>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</si>
  <si>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</si>
  <si>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</si>
  <si>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</si>
  <si>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</si>
  <si>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</si>
  <si>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</si>
  <si>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</si>
  <si>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</si>
  <si>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</si>
  <si>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</si>
  <si>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</si>
  <si>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</si>
  <si>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</si>
  <si>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</si>
  <si>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</si>
  <si>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</si>
  <si>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</si>
  <si>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</si>
  <si>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</si>
  <si>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</si>
  <si>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</si>
  <si>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</si>
  <si>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</si>
  <si>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</si>
  <si>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</si>
  <si>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</si>
  <si>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</si>
  <si>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</si>
  <si>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</si>
  <si>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</si>
  <si>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</si>
  <si>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</si>
  <si>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</si>
  <si>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</si>
  <si>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</si>
  <si>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</si>
  <si>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</si>
  <si>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</si>
  <si>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</si>
  <si>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</si>
  <si>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</si>
  <si>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</si>
  <si>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</si>
  <si>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</si>
  <si>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</si>
  <si>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</si>
  <si>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</si>
  <si>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</si>
  <si>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</si>
  <si>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</si>
  <si>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</si>
  <si>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</si>
  <si>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</si>
  <si>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</si>
  <si>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</si>
  <si>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</si>
  <si>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</si>
  <si>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</si>
  <si>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</si>
  <si>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</si>
  <si>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</si>
  <si>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</si>
  <si>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</si>
  <si>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</si>
  <si>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</si>
  <si>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</si>
  <si>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</si>
  <si>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</si>
  <si>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</si>
  <si>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</si>
  <si>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</si>
  <si>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</si>
  <si>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</si>
  <si>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</si>
  <si>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</si>
  <si>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</si>
  <si>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</si>
  <si>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</si>
  <si>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</si>
  <si>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</si>
  <si>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</si>
  <si>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</si>
  <si>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</si>
  <si>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</si>
  <si>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</si>
  <si>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</si>
  <si>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</si>
  <si>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</si>
  <si>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</si>
  <si>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</si>
  <si>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</si>
  <si>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</si>
  <si>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</si>
  <si>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</si>
  <si>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</si>
  <si>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</si>
  <si>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</si>
  <si>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</si>
  <si>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</si>
  <si>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</si>
  <si>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</si>
  <si>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</si>
  <si>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</si>
  <si>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</si>
  <si>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</si>
  <si>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</si>
  <si>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</si>
  <si>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</si>
  <si>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</si>
  <si>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</si>
  <si>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</si>
  <si>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</si>
  <si>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</si>
  <si>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</si>
  <si>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</si>
  <si>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</si>
  <si>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</si>
  <si>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</si>
  <si>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</si>
  <si>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</si>
  <si>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</si>
  <si>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</si>
  <si>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</si>
  <si>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</si>
  <si>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</si>
  <si>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</si>
  <si>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</si>
  <si>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</si>
  <si>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</si>
  <si>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</si>
  <si>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</si>
  <si>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</si>
  <si>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</si>
  <si>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</si>
  <si>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</si>
  <si>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</si>
  <si>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</si>
  <si>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</si>
  <si>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</si>
  <si>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</si>
  <si>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</si>
  <si>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</si>
  <si>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</si>
  <si>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</si>
  <si>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</si>
  <si>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</si>
  <si>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</si>
  <si>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</si>
  <si>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</si>
  <si>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</si>
  <si>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</si>
  <si>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</si>
  <si>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</si>
  <si>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</si>
  <si>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</si>
  <si>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</si>
  <si>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</si>
  <si>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</si>
  <si>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</si>
  <si>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</si>
  <si>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</si>
  <si>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</si>
  <si>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</si>
  <si>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</si>
  <si>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</si>
  <si>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</si>
  <si>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</si>
  <si>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</si>
  <si>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</si>
  <si>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</si>
  <si>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</si>
  <si>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</si>
  <si>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</si>
  <si>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</si>
  <si>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</si>
  <si>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</si>
  <si>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</si>
  <si>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</si>
  <si>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</si>
  <si>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</si>
  <si>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</si>
  <si>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</si>
  <si>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</si>
  <si>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</si>
  <si>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</si>
  <si>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</si>
  <si>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</si>
  <si>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</si>
  <si>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</si>
  <si>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</si>
  <si>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</si>
  <si>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</si>
  <si>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</si>
  <si>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</si>
  <si>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</si>
  <si>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</si>
  <si>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</si>
  <si>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</si>
  <si>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</si>
  <si>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</si>
  <si>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</si>
  <si>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</si>
  <si>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</si>
  <si>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</si>
  <si>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</si>
  <si>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</si>
  <si>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</si>
  <si>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</si>
  <si>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</si>
  <si>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</si>
  <si>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</si>
  <si>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</si>
  <si>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</si>
  <si>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</si>
  <si>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</si>
  <si>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</si>
  <si>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</si>
  <si>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</si>
  <si>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</si>
  <si>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</si>
  <si>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</si>
  <si>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</si>
  <si>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</si>
  <si>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</si>
  <si>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</si>
  <si>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</si>
  <si>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</si>
  <si>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</si>
  <si>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</si>
  <si>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</si>
  <si>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</si>
  <si>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</si>
  <si>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</si>
  <si>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</si>
  <si>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</si>
  <si>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</si>
  <si>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</si>
  <si>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</si>
  <si>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</si>
  <si>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</si>
  <si>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</si>
  <si>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</si>
  <si>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</si>
  <si>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</si>
  <si>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</si>
  <si>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</si>
  <si>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</si>
  <si>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</si>
  <si>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</si>
  <si>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</si>
  <si>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</si>
  <si>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</si>
  <si>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</si>
  <si>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</si>
  <si>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</si>
  <si>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</si>
  <si>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</si>
  <si>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</si>
  <si>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</si>
  <si>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</si>
  <si>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</si>
  <si>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</si>
  <si>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</si>
  <si>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</si>
  <si>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</si>
  <si>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</si>
  <si>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</si>
  <si>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</si>
  <si>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</si>
  <si>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</si>
  <si>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</si>
  <si>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</si>
  <si>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</si>
  <si>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</si>
  <si>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</si>
  <si>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</si>
  <si>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</si>
  <si>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</si>
  <si>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</si>
  <si>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</si>
  <si>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</si>
  <si>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</si>
  <si>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</si>
  <si>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</si>
  <si>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</si>
  <si>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</si>
  <si>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</si>
  <si>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</si>
  <si>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</si>
  <si>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</si>
  <si>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</si>
  <si>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</si>
  <si>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</si>
  <si>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</si>
  <si>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</si>
  <si>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</si>
  <si>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</si>
  <si>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</si>
  <si>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</si>
  <si>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</si>
  <si>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</si>
  <si>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</si>
  <si>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</si>
  <si>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</si>
  <si>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</si>
  <si>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</si>
  <si>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</si>
  <si>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</si>
  <si>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</si>
  <si>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</si>
  <si>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</si>
  <si>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</si>
  <si>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</si>
  <si>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</si>
  <si>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</si>
  <si>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</si>
  <si>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</si>
  <si>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</si>
  <si>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</si>
  <si>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</si>
  <si>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</si>
  <si>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</si>
  <si>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</si>
  <si>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</si>
  <si>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</si>
  <si>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</si>
  <si>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</si>
  <si>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</si>
  <si>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</si>
  <si>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</si>
  <si>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</si>
  <si>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</si>
  <si>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</si>
  <si>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</si>
  <si>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</si>
  <si>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</si>
  <si>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</si>
  <si>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</si>
  <si>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</si>
  <si>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</si>
  <si>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</si>
  <si>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</si>
  <si>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</si>
  <si>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</si>
  <si>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</si>
  <si>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</si>
  <si>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</si>
  <si>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</si>
  <si>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</si>
  <si>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</si>
  <si>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</si>
  <si>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</si>
  <si>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</si>
  <si>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</si>
  <si>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</si>
  <si>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</si>
  <si>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</si>
  <si>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</si>
  <si>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</si>
  <si>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</si>
  <si>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</si>
  <si>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</si>
  <si>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</si>
  <si>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</si>
  <si>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</si>
  <si>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</si>
  <si>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</si>
  <si>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</si>
  <si>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</si>
  <si>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</si>
  <si>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</si>
  <si>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</si>
  <si>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</si>
  <si>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</si>
  <si>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</si>
  <si>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</si>
  <si>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</si>
  <si>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</si>
  <si>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</si>
  <si>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</si>
  <si>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</si>
  <si>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</si>
  <si>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</si>
  <si>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</si>
  <si>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</si>
  <si>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</si>
  <si>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</si>
  <si>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</si>
  <si>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</si>
  <si>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</si>
  <si>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</si>
  <si>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</si>
  <si>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</si>
  <si>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</si>
  <si>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</si>
  <si>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</si>
  <si>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</si>
  <si>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</si>
  <si>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</si>
  <si>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</si>
  <si>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</si>
  <si>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</si>
  <si>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</si>
  <si>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</si>
  <si>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</si>
  <si>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</si>
  <si>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</si>
  <si>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</si>
  <si>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</si>
  <si>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</si>
  <si>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</si>
  <si>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</si>
  <si>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</si>
  <si>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</si>
  <si>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</si>
  <si>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</si>
  <si>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</si>
  <si>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</si>
  <si>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</si>
  <si>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</si>
  <si>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</si>
  <si>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</si>
  <si>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</si>
  <si>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</si>
  <si>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</si>
  <si>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</si>
  <si>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</si>
  <si>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</si>
  <si>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</si>
  <si>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</si>
  <si>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</si>
  <si>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</si>
  <si>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</si>
  <si>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</si>
  <si>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</si>
  <si>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</si>
  <si>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</si>
  <si>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</si>
  <si>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</si>
  <si>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</si>
  <si>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</si>
  <si>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</si>
  <si>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</si>
  <si>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</si>
  <si>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</si>
  <si>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</si>
  <si>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</si>
  <si>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</si>
  <si>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</si>
  <si>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</si>
  <si>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</si>
  <si>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</si>
  <si>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</si>
  <si>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</si>
  <si>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</si>
  <si>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</si>
  <si>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</si>
  <si>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</si>
  <si>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</si>
  <si>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</si>
  <si>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</si>
  <si>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</si>
  <si>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</si>
  <si>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</si>
  <si>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</si>
  <si>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</si>
  <si>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</si>
  <si>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</si>
  <si>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</si>
  <si>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</si>
  <si>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</si>
  <si>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</si>
  <si>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</si>
  <si>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</si>
  <si>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</si>
  <si>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</si>
  <si>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</si>
  <si>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</si>
  <si>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</si>
  <si>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</si>
  <si>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</si>
  <si>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</si>
  <si>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</si>
  <si>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</si>
  <si>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</si>
  <si>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</si>
  <si>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</si>
  <si>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</si>
  <si>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</si>
  <si>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</si>
  <si>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</si>
  <si>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</si>
  <si>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</si>
  <si>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</si>
  <si>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</si>
  <si>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</si>
  <si>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</si>
  <si>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</si>
  <si>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</si>
  <si>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</si>
  <si>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</si>
  <si>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</si>
  <si>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</si>
  <si>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</si>
  <si>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</si>
  <si>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</si>
  <si>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</si>
  <si>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</si>
  <si>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</si>
  <si>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</si>
  <si>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</si>
  <si>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</si>
  <si>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</si>
  <si>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</si>
  <si>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</si>
  <si>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</si>
  <si>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</si>
  <si>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</si>
  <si>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</si>
  <si>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</si>
  <si>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</si>
  <si>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</si>
  <si>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</si>
  <si>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</si>
  <si>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</si>
  <si>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</si>
  <si>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</si>
  <si>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</si>
  <si>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</si>
  <si>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</si>
  <si>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</si>
  <si>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</si>
  <si>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</si>
  <si>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</si>
  <si>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</si>
  <si>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</si>
  <si>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</si>
  <si>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</si>
  <si>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</si>
  <si>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</si>
  <si>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</si>
  <si>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</si>
  <si>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</si>
  <si>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</si>
  <si>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</si>
  <si>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</si>
  <si>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</si>
  <si>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</si>
  <si>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</si>
  <si>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</si>
  <si>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</si>
  <si>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</si>
  <si>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</si>
  <si>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</si>
  <si>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</si>
  <si>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</si>
  <si>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</si>
  <si>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</si>
  <si>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</si>
  <si>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</si>
  <si>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</si>
  <si>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</si>
  <si>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</si>
  <si>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</si>
  <si>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</si>
  <si>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</si>
  <si>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</si>
  <si>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</si>
  <si>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</si>
  <si>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</si>
  <si>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</si>
  <si>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</si>
  <si>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</si>
  <si>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</si>
  <si>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</si>
  <si>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</si>
  <si>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</si>
  <si>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</si>
  <si>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</si>
  <si>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</si>
  <si>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</si>
  <si>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</si>
  <si>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</si>
  <si>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</si>
  <si>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</si>
  <si>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</si>
  <si>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</si>
  <si>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</si>
  <si>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</si>
  <si>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</si>
  <si>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</si>
  <si>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</si>
  <si>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</si>
  <si>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</si>
  <si>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</si>
  <si>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</si>
  <si>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</si>
  <si>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</si>
  <si>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</si>
  <si>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</si>
  <si>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</si>
  <si>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</si>
  <si>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</si>
  <si>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</si>
  <si>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</si>
  <si>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</si>
  <si>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</si>
  <si>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</si>
  <si>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</si>
  <si>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</si>
  <si>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</si>
  <si>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</si>
  <si>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</si>
  <si>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</si>
  <si>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</si>
  <si>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</si>
  <si>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</si>
  <si>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</si>
  <si>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</si>
  <si>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</si>
  <si>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</si>
  <si>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</si>
  <si>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</si>
  <si>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</si>
  <si>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</si>
  <si>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</si>
  <si>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</si>
  <si>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</si>
  <si>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</si>
  <si>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</si>
  <si>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</si>
  <si>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</si>
  <si>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</si>
  <si>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</si>
  <si>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</si>
  <si>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</si>
  <si>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</si>
  <si>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</si>
  <si>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</si>
  <si>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</si>
  <si>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</si>
  <si>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</si>
  <si>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</si>
  <si>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</si>
  <si>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</si>
  <si>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</si>
  <si>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</si>
  <si>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</si>
  <si>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</si>
  <si>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</si>
  <si>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</si>
  <si>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</si>
  <si>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</si>
  <si>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</si>
  <si>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</si>
  <si>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</si>
  <si>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</si>
  <si>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</si>
  <si>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</si>
  <si>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</si>
  <si>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</si>
  <si>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</si>
  <si>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</si>
  <si>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</si>
  <si>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</si>
  <si>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</si>
  <si>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</si>
  <si>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</si>
  <si>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</si>
  <si>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</si>
  <si>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</si>
  <si>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</si>
  <si>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</si>
  <si>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</si>
  <si>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</si>
  <si>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</si>
  <si>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</si>
  <si>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</si>
  <si>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</si>
  <si>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</si>
  <si>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</si>
  <si>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</si>
  <si>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</si>
  <si>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</si>
  <si>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</si>
  <si>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</si>
  <si>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</si>
  <si>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</si>
  <si>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</si>
  <si>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</si>
  <si>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</si>
  <si>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</si>
  <si>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</si>
  <si>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</si>
  <si>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</si>
  <si>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</si>
  <si>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</si>
  <si>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</si>
  <si>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</si>
  <si>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</si>
  <si>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</si>
  <si>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</si>
  <si>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</si>
  <si>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</si>
  <si>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</si>
  <si>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</si>
  <si>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</si>
  <si>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</si>
  <si>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</si>
  <si>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</si>
  <si>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</si>
  <si>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</si>
  <si>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</si>
  <si>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</si>
  <si>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</si>
  <si>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</si>
  <si>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</si>
  <si>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</si>
  <si>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</si>
  <si>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</si>
  <si>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</si>
  <si>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</si>
  <si>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</si>
  <si>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</si>
  <si>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</si>
  <si>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</si>
  <si>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</si>
  <si>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</si>
  <si>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</si>
  <si>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</si>
  <si>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</si>
  <si>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</si>
  <si>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</si>
  <si>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</si>
  <si>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</si>
  <si>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</si>
  <si>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</si>
  <si>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</si>
  <si>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</si>
  <si>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</si>
  <si>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</si>
  <si>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</si>
  <si>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</si>
  <si>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</si>
  <si>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</si>
  <si>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</si>
  <si>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</si>
  <si>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</si>
  <si>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</si>
  <si>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</si>
  <si>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</si>
  <si>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</si>
  <si>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</si>
  <si>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</si>
  <si>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</si>
  <si>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</si>
  <si>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</si>
  <si>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</si>
  <si>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</si>
  <si>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</si>
  <si>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</si>
  <si>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</si>
  <si>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</si>
  <si>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</si>
  <si>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</si>
  <si>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</si>
  <si>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</si>
  <si>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</si>
  <si>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</si>
  <si>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</si>
  <si>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</si>
  <si>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</si>
  <si>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</si>
  <si>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</si>
  <si>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</si>
  <si>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</si>
  <si>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</si>
  <si>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</si>
  <si>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</si>
  <si>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</si>
  <si>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</si>
  <si>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</si>
  <si>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</si>
  <si>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</si>
  <si>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</si>
  <si>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</si>
  <si>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</si>
  <si>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</si>
  <si>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</si>
  <si>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</si>
  <si>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</si>
  <si>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</si>
  <si>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</si>
  <si>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</si>
  <si>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</si>
  <si>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</si>
  <si>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</si>
  <si>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</si>
  <si>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</si>
  <si>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</si>
  <si>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</si>
  <si>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</si>
  <si>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</si>
  <si>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</si>
  <si>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</si>
  <si>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</si>
  <si>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</si>
  <si>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</si>
  <si>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</si>
  <si>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</si>
  <si>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</si>
  <si>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</si>
  <si>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</si>
  <si>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</si>
  <si>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</si>
  <si>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</si>
  <si>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</si>
  <si>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</si>
  <si>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</si>
  <si>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</si>
  <si>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</si>
  <si>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</si>
  <si>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</si>
  <si>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</si>
  <si>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</si>
  <si>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</si>
  <si>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</si>
  <si>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</si>
  <si>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</si>
  <si>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</si>
  <si>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</si>
  <si>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</si>
  <si>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</si>
  <si>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</si>
  <si>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</si>
  <si>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</si>
  <si>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</si>
  <si>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</si>
  <si>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</si>
  <si>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</si>
  <si>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</si>
  <si>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</si>
  <si>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</si>
  <si>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</si>
  <si>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</si>
  <si>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</si>
  <si>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</si>
  <si>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</si>
  <si>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</si>
  <si>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</si>
  <si>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</si>
  <si>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</si>
  <si>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</si>
  <si>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</si>
  <si>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</si>
  <si>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</si>
  <si>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</si>
  <si>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</si>
  <si>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</si>
  <si>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</si>
  <si>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</si>
  <si>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</si>
  <si>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</si>
  <si>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</si>
  <si>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</si>
  <si>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</si>
  <si>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</si>
  <si>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</si>
  <si>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</si>
  <si>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</si>
  <si>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</si>
  <si>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</si>
  <si>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</si>
  <si>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</si>
  <si>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</si>
  <si>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</si>
  <si>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</si>
  <si>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</si>
  <si>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</si>
  <si>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</si>
  <si>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</si>
  <si>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</si>
  <si>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</si>
  <si>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</si>
  <si>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</si>
  <si>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</si>
  <si>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</si>
  <si>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</si>
  <si>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</si>
  <si>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</si>
  <si>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</si>
  <si>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</si>
  <si>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</si>
  <si>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</si>
  <si>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</si>
  <si>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</si>
  <si>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</si>
  <si>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</si>
  <si>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</si>
  <si>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</si>
  <si>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</si>
  <si>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</si>
  <si>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</si>
  <si>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</si>
  <si>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</si>
  <si>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</si>
  <si>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</si>
  <si>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</si>
  <si>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</si>
  <si>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</si>
  <si>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</si>
  <si>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</si>
  <si>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</si>
  <si>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</si>
  <si>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</si>
  <si>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</si>
  <si>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</si>
  <si>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</si>
  <si>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</si>
  <si>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</si>
  <si>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</si>
  <si>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</si>
  <si>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</si>
  <si>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</si>
  <si>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</si>
  <si>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</si>
  <si>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</si>
  <si>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</si>
  <si>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</si>
  <si>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</si>
  <si>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</si>
  <si>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</si>
  <si>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</si>
  <si>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</si>
  <si>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</si>
  <si>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</si>
  <si>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</si>
  <si>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</si>
  <si>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</si>
  <si>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</si>
  <si>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</si>
  <si>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</si>
  <si>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</si>
  <si>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</si>
  <si>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</si>
  <si>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</si>
  <si>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</si>
  <si>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</si>
  <si>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</si>
  <si>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</si>
  <si>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</si>
  <si>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</si>
  <si>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</si>
  <si>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</si>
  <si>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</si>
  <si>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</si>
  <si>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</si>
  <si>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</si>
  <si>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</si>
  <si>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</si>
  <si>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</si>
  <si>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</si>
  <si>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</si>
  <si>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</si>
  <si>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</si>
  <si>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</si>
  <si>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</si>
  <si>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</si>
  <si>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</si>
  <si>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</si>
  <si>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</si>
  <si>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</si>
  <si>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</si>
  <si>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</si>
  <si>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</si>
  <si>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</si>
  <si>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</si>
  <si>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</si>
  <si>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</si>
  <si>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</si>
  <si>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</si>
  <si>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</si>
  <si>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</si>
  <si>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</si>
  <si>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</si>
  <si>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</si>
  <si>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</si>
  <si>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</si>
  <si>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</si>
  <si>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</si>
  <si>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</si>
  <si>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</si>
  <si>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</si>
  <si>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</si>
  <si>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</si>
  <si>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</si>
  <si>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</si>
  <si>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</si>
  <si>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</si>
  <si>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</si>
  <si>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</si>
  <si>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</si>
  <si>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</si>
  <si>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</si>
  <si>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</si>
  <si>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</si>
  <si>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</si>
  <si>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</si>
  <si>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</si>
  <si>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</si>
  <si>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</si>
  <si>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</si>
  <si>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</si>
  <si>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</si>
  <si>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</si>
  <si>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</si>
  <si>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</si>
  <si>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</si>
  <si>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</si>
  <si>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</si>
  <si>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</si>
  <si>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</si>
  <si>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</si>
  <si>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</si>
  <si>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</si>
  <si>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</si>
  <si>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</si>
  <si>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</si>
  <si>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</si>
  <si>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</si>
  <si>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</si>
  <si>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</si>
  <si>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</si>
  <si>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</si>
  <si>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</si>
  <si>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</si>
  <si>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</si>
  <si>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</si>
  <si>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</si>
  <si>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</si>
  <si>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</si>
  <si>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</si>
  <si>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</si>
  <si>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</si>
  <si>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</si>
  <si>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</si>
  <si>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</si>
  <si>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</si>
  <si>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</si>
  <si>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</si>
  <si>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</si>
  <si>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</si>
  <si>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</si>
  <si>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</si>
  <si>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</si>
  <si>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</si>
  <si>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</si>
  <si>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</si>
  <si>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</si>
  <si>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</si>
  <si>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</si>
  <si>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</si>
  <si>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</si>
  <si>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</si>
  <si>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</si>
  <si>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</si>
  <si>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</si>
  <si>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</si>
  <si>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</si>
  <si>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</si>
  <si>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</si>
  <si>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</si>
  <si>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</si>
  <si>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</si>
  <si>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</si>
  <si>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</si>
  <si>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</si>
  <si>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</si>
  <si>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</si>
  <si>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</si>
  <si>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</si>
  <si>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</si>
  <si>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</si>
  <si>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</si>
  <si>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</si>
  <si>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</si>
  <si>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</si>
  <si>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</si>
  <si>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</si>
  <si>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</si>
  <si>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</si>
  <si>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</si>
  <si>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</si>
  <si>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</si>
  <si>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</si>
  <si>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</si>
  <si>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</si>
  <si>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</si>
  <si>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</si>
  <si>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</si>
  <si>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</si>
  <si>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</si>
  <si>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</si>
  <si>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</si>
  <si>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</si>
  <si>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</si>
  <si>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</si>
  <si>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</si>
  <si>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</si>
  <si>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</si>
  <si>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</si>
  <si>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</si>
  <si>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</si>
  <si>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</si>
  <si>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</si>
  <si>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</si>
  <si>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</si>
  <si>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</si>
  <si>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</si>
  <si>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</si>
  <si>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</si>
  <si>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</si>
  <si>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</si>
  <si>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</si>
  <si>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</si>
  <si>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</si>
  <si>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</si>
  <si>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</si>
  <si>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</si>
  <si>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</si>
  <si>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</si>
  <si>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</si>
  <si>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</si>
  <si>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</si>
  <si>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</si>
  <si>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</si>
  <si>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</si>
  <si>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</si>
  <si>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</si>
  <si>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</si>
  <si>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</si>
  <si>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</si>
  <si>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</si>
  <si>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</si>
  <si>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</si>
  <si>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</si>
  <si>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</si>
  <si>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</si>
  <si>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</si>
  <si>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</si>
  <si>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</si>
  <si>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</si>
  <si>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</si>
  <si>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</si>
  <si>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</si>
  <si>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</si>
  <si>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</si>
  <si>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</si>
  <si>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</si>
  <si>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</si>
  <si>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</si>
  <si>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</si>
  <si>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</si>
  <si>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</si>
  <si>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</si>
  <si>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</si>
  <si>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</si>
  <si>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</si>
  <si>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</si>
  <si>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</si>
  <si>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</si>
  <si>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</si>
  <si>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</si>
  <si>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</si>
  <si>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</si>
  <si>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</si>
  <si>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</si>
  <si>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</si>
  <si>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</si>
  <si>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</si>
  <si>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</si>
  <si>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</si>
  <si>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</si>
  <si>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</si>
  <si>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</si>
  <si>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</si>
  <si>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</si>
  <si>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</si>
  <si>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</si>
  <si>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</si>
  <si>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</si>
  <si>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</si>
  <si>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</si>
  <si>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</si>
  <si>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</si>
  <si>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</si>
  <si>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</si>
  <si>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</si>
  <si>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</si>
  <si>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</si>
  <si>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</si>
  <si>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</si>
  <si>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</si>
  <si>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</si>
  <si>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</si>
  <si>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</si>
  <si>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</si>
  <si>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</si>
  <si>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</si>
  <si>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</si>
  <si>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</si>
  <si>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</si>
  <si>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</si>
  <si>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</si>
  <si>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</si>
  <si>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</si>
  <si>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</si>
  <si>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</si>
  <si>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</si>
  <si>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</si>
  <si>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</si>
  <si>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</si>
  <si>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</si>
  <si>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</si>
  <si>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</si>
  <si>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</si>
  <si>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</si>
  <si>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</si>
  <si>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</si>
  <si>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</si>
  <si>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</si>
  <si>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</si>
  <si>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</si>
  <si>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</si>
  <si>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</si>
  <si>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</si>
  <si>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</si>
  <si>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</si>
  <si>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</si>
  <si>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</si>
  <si>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</si>
  <si>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</si>
  <si>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</si>
  <si>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</si>
  <si>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</si>
  <si>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</si>
  <si>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</si>
  <si>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</si>
  <si>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</si>
  <si>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</si>
  <si>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</si>
  <si>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</si>
  <si>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</si>
  <si>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</si>
  <si>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</si>
  <si>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</si>
  <si>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</si>
  <si>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</si>
  <si>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</si>
  <si>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</si>
  <si>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</si>
  <si>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</si>
  <si>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</si>
  <si>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</si>
  <si>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</si>
  <si>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</si>
  <si>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</si>
  <si>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</si>
  <si>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</si>
  <si>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</si>
  <si>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</si>
  <si>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</si>
  <si>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</si>
  <si>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</si>
  <si>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</si>
  <si>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</si>
  <si>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</si>
  <si>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</si>
  <si>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</si>
  <si>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</si>
  <si>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</si>
  <si>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</si>
  <si>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</si>
  <si>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</si>
  <si>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</si>
  <si>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</si>
  <si>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</si>
  <si>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</si>
  <si>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</si>
  <si>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</si>
  <si>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</si>
  <si>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</si>
  <si>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</si>
  <si>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</si>
  <si>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</si>
  <si>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</si>
  <si>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</si>
  <si>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</si>
  <si>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</si>
  <si>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</si>
  <si>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</si>
  <si>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</si>
  <si>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</si>
  <si>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</si>
  <si>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</si>
  <si>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</si>
  <si>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</si>
  <si>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</si>
  <si>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</si>
  <si>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</si>
  <si>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</si>
  <si>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</si>
  <si>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</si>
  <si>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</si>
  <si>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</si>
  <si>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</si>
  <si>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</si>
  <si>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</si>
  <si>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</si>
  <si>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</si>
  <si>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</si>
  <si>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</si>
  <si>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</si>
  <si>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</si>
  <si>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</si>
  <si>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</si>
  <si>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</si>
  <si>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</si>
  <si>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</si>
  <si>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</si>
  <si>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</si>
  <si>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</si>
  <si>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</si>
  <si>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</si>
  <si>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</si>
  <si>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</si>
  <si>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</si>
  <si>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</si>
  <si>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</si>
  <si>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</si>
  <si>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</si>
  <si>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</si>
  <si>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</si>
  <si>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</si>
  <si>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</si>
  <si>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</si>
  <si>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</si>
  <si>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</si>
  <si>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</si>
  <si>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</si>
  <si>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</si>
  <si>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</si>
  <si>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</si>
  <si>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</si>
  <si>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</si>
  <si>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</si>
  <si>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</si>
  <si>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</si>
  <si>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</si>
  <si>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</si>
  <si>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</si>
  <si>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</si>
  <si>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</si>
  <si>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</si>
  <si>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</si>
  <si>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</si>
  <si>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</si>
  <si>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</si>
  <si>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</si>
  <si>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</si>
  <si>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</si>
  <si>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</si>
  <si>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</si>
  <si>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</si>
  <si>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</si>
  <si>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</si>
  <si>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</si>
  <si>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</si>
  <si>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</si>
  <si>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</si>
  <si>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</si>
  <si>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</si>
  <si>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</si>
  <si>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</si>
  <si>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</si>
  <si>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</si>
  <si>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</si>
  <si>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</si>
  <si>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</si>
  <si>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</si>
  <si>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</si>
  <si>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</si>
  <si>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</si>
  <si>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</si>
  <si>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</si>
  <si>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</si>
  <si>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</si>
  <si>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</si>
  <si>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</si>
  <si>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</si>
  <si>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</si>
  <si>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</si>
  <si>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</si>
  <si>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</si>
  <si>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</si>
  <si>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</si>
  <si>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</si>
  <si>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</si>
  <si>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</si>
  <si>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</si>
  <si>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</si>
  <si>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</si>
  <si>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</si>
  <si>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</si>
  <si>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</si>
  <si>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</si>
  <si>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</si>
  <si>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</si>
  <si>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</si>
  <si>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</si>
  <si>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</si>
  <si>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</si>
  <si>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</si>
  <si>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</si>
  <si>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</si>
  <si>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</si>
  <si>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</si>
  <si>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</si>
  <si>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</si>
  <si>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</si>
  <si>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</si>
  <si>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</si>
  <si>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</si>
  <si>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</si>
  <si>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</si>
  <si>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</si>
  <si>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</si>
  <si>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</si>
  <si>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</si>
  <si>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</si>
  <si>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</si>
  <si>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</si>
  <si>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</si>
  <si>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</si>
  <si>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</si>
  <si>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</si>
  <si>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</si>
  <si>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</si>
  <si>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</si>
  <si>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</si>
  <si>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</si>
  <si>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</si>
  <si>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</si>
  <si>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</si>
  <si>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</si>
  <si>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</si>
  <si>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</si>
  <si>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</si>
  <si>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</si>
  <si>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</si>
  <si>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</si>
  <si>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</si>
  <si>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</si>
  <si>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</si>
  <si>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</si>
  <si>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</si>
  <si>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</si>
  <si>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</si>
  <si>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</si>
  <si>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</si>
  <si>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</si>
  <si>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</si>
  <si>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</si>
  <si>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</si>
  <si>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</si>
  <si>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</si>
  <si>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</si>
  <si>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</si>
  <si>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</si>
  <si>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</si>
  <si>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</si>
  <si>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</si>
  <si>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</si>
  <si>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</si>
  <si>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</si>
  <si>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</si>
  <si>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</si>
  <si>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</si>
  <si>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</si>
  <si>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</si>
  <si>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</si>
  <si>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</si>
  <si>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</si>
  <si>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</si>
  <si>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</si>
  <si>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</si>
  <si>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</si>
  <si>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</si>
  <si>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</si>
  <si>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</si>
  <si>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</si>
  <si>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</si>
  <si>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</si>
  <si>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</si>
  <si>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</si>
  <si>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</si>
  <si>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</si>
  <si>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</si>
  <si>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</si>
  <si>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</si>
  <si>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</si>
  <si>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</si>
  <si>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</si>
  <si>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</si>
  <si>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</si>
  <si>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</si>
  <si>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</si>
  <si>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</si>
  <si>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</si>
  <si>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</si>
  <si>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</si>
  <si>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</si>
  <si>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</si>
  <si>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</si>
  <si>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</si>
  <si>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</si>
  <si>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</si>
  <si>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</si>
  <si>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</si>
  <si>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</si>
  <si>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</si>
  <si>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</si>
  <si>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</si>
  <si>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</si>
  <si>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</si>
  <si>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</si>
  <si>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</si>
  <si>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</si>
  <si>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</si>
  <si>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</si>
  <si>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</si>
  <si>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</si>
  <si>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</si>
  <si>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</si>
  <si>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</si>
  <si>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</si>
  <si>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</si>
  <si>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</si>
  <si>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</si>
  <si>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</si>
  <si>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</si>
  <si>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</si>
  <si>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</si>
  <si>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</si>
  <si>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</si>
  <si>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</si>
  <si>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</si>
  <si>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</si>
  <si>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</si>
  <si>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</si>
  <si>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</si>
  <si>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</si>
  <si>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</si>
  <si>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</si>
  <si>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</si>
  <si>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</si>
  <si>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</si>
  <si>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</si>
  <si>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</si>
  <si>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</si>
  <si>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</si>
  <si>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</si>
  <si>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</si>
  <si>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</si>
  <si>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</si>
  <si>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</si>
  <si>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</si>
  <si>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</si>
  <si>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</si>
  <si>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</si>
  <si>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</si>
  <si>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</si>
  <si>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</si>
  <si>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</si>
  <si>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</si>
  <si>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</si>
  <si>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</si>
  <si>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</si>
  <si>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</si>
  <si>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</si>
  <si>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</si>
  <si>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</si>
  <si>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</si>
  <si>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</si>
  <si>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</si>
  <si>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</si>
  <si>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</si>
  <si>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</si>
  <si>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</si>
  <si>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</si>
  <si>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</si>
  <si>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</si>
  <si>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</si>
  <si>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</si>
  <si>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</si>
  <si>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</si>
  <si>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</si>
  <si>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</si>
  <si>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</si>
  <si>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</si>
  <si>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</si>
  <si>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</si>
  <si>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</si>
  <si>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</si>
  <si>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</si>
  <si>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</si>
  <si>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</si>
  <si>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</si>
  <si>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</si>
  <si>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</si>
  <si>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</si>
  <si>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</si>
  <si>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</si>
  <si>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</si>
  <si>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</si>
  <si>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</si>
  <si>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</si>
  <si>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</si>
  <si>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</si>
  <si>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</si>
  <si>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</si>
  <si>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</si>
  <si>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</si>
  <si>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</si>
  <si>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</si>
  <si>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</si>
  <si>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</si>
  <si>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</si>
  <si>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</si>
  <si>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</si>
  <si>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</si>
  <si>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</si>
  <si>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</si>
  <si>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</si>
  <si>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</si>
  <si>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</si>
  <si>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</si>
  <si>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</si>
  <si>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</si>
  <si>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</si>
  <si>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</si>
  <si>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</si>
  <si>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</si>
  <si>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</si>
  <si>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</si>
  <si>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</si>
  <si>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</si>
  <si>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</si>
  <si>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</si>
  <si>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</si>
  <si>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</si>
  <si>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</si>
  <si>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</si>
  <si>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</si>
  <si>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</si>
  <si>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</si>
  <si>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</si>
  <si>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</si>
  <si>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</si>
  <si>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</si>
  <si>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</si>
  <si>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</si>
  <si>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</si>
  <si>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</si>
  <si>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</si>
  <si>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</si>
  <si>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</si>
  <si>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</si>
  <si>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</si>
  <si>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</si>
  <si>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</si>
  <si>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</si>
  <si>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</si>
  <si>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</si>
  <si>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</si>
  <si>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</si>
  <si>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</si>
  <si>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</si>
  <si>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</si>
  <si>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</si>
  <si>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</si>
  <si>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</si>
  <si>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</si>
  <si>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</si>
  <si>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</si>
  <si>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</si>
  <si>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</si>
  <si>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</si>
  <si>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</si>
  <si>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</si>
  <si>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</si>
  <si>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</si>
  <si>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</si>
  <si>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</si>
  <si>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</si>
  <si>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</si>
  <si>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</si>
  <si>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</si>
  <si>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</si>
  <si>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</si>
  <si>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</si>
  <si>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</si>
  <si>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</si>
  <si>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</si>
  <si>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</si>
  <si>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</si>
  <si>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</si>
  <si>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</si>
  <si>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</si>
  <si>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</si>
  <si>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</si>
  <si>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</si>
  <si>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</si>
  <si>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</si>
  <si>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</si>
  <si>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</si>
  <si>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</si>
  <si>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</si>
  <si>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</si>
  <si>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</si>
  <si>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</si>
  <si>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</si>
  <si>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</si>
  <si>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</si>
  <si>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</si>
  <si>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</si>
  <si>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</si>
  <si>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</si>
  <si>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</si>
  <si>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</si>
  <si>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</si>
  <si>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</si>
  <si>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</si>
  <si>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</si>
  <si>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</si>
  <si>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</si>
  <si>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</si>
  <si>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</si>
  <si>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</si>
  <si>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</si>
  <si>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</si>
  <si>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</si>
  <si>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</si>
  <si>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</si>
  <si>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</si>
  <si>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</si>
  <si>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</si>
  <si>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</si>
  <si>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</si>
  <si>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</si>
  <si>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</si>
  <si>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</si>
  <si>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</si>
  <si>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</si>
  <si>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</si>
  <si>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</si>
  <si>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</si>
  <si>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</si>
  <si>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</si>
  <si>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</si>
  <si>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</si>
  <si>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</si>
  <si>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</si>
  <si>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</si>
  <si>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</si>
  <si>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</si>
  <si>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</si>
  <si>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</si>
  <si>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</si>
  <si>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</si>
  <si>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</si>
  <si>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</si>
  <si>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</si>
  <si>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</si>
  <si>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</si>
  <si>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</si>
  <si>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</si>
  <si>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</si>
  <si>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</si>
  <si>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</si>
  <si>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</si>
  <si>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</si>
  <si>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</si>
  <si>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</si>
  <si>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</si>
  <si>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</si>
  <si>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</si>
  <si>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</si>
  <si>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</si>
  <si>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</si>
  <si>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</si>
  <si>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</si>
  <si>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</si>
  <si>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</si>
  <si>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</si>
  <si>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</si>
  <si>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</si>
  <si>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</si>
  <si>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</si>
  <si>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</si>
  <si>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</si>
  <si>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</si>
  <si>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</si>
  <si>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</si>
  <si>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</si>
  <si>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</si>
  <si>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</si>
  <si>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</si>
  <si>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</si>
  <si>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</si>
  <si>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</si>
  <si>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</si>
  <si>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</si>
  <si>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</si>
  <si>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</si>
  <si>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</si>
  <si>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</si>
  <si>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</si>
  <si>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</si>
  <si>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</si>
  <si>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</si>
  <si>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</si>
  <si>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</si>
  <si>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</si>
  <si>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</si>
  <si>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</si>
  <si>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</si>
  <si>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</si>
  <si>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</si>
  <si>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</si>
  <si>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</si>
  <si>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</si>
  <si>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</si>
  <si>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</si>
  <si>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</si>
  <si>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</si>
  <si>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</si>
  <si>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</si>
  <si>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</si>
  <si>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</si>
  <si>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</si>
  <si>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</si>
  <si>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</si>
  <si>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</si>
  <si>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</si>
  <si>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</si>
  <si>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</si>
  <si>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</si>
  <si>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</si>
  <si>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</si>
  <si>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</si>
  <si>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</si>
  <si>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</si>
  <si>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</si>
  <si>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</si>
  <si>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</si>
  <si>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</si>
  <si>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</si>
  <si>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</si>
  <si>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</si>
  <si>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</si>
  <si>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</si>
  <si>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</si>
  <si>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</si>
  <si>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</si>
  <si>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</si>
  <si>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</si>
  <si>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</si>
  <si>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</si>
  <si>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</si>
  <si>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</si>
  <si>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</si>
  <si>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</si>
  <si>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</si>
  <si>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</si>
  <si>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</si>
  <si>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</si>
  <si>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</si>
  <si>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</si>
  <si>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</si>
  <si>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</si>
  <si>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</si>
  <si>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</si>
  <si>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</si>
  <si>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</si>
  <si>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</si>
  <si>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</si>
  <si>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</si>
  <si>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</si>
  <si>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</si>
  <si>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</si>
  <si>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</si>
  <si>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</si>
  <si>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</si>
  <si>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</si>
  <si>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</si>
  <si>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</si>
  <si>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</si>
  <si>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</si>
  <si>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</si>
  <si>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</si>
  <si>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</si>
  <si>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</si>
  <si>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</si>
  <si>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</si>
  <si>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</si>
  <si>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</si>
  <si>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</si>
  <si>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</si>
  <si>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</si>
  <si>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</si>
  <si>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</si>
  <si>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</si>
  <si>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</si>
  <si>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</si>
  <si>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</si>
  <si>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</si>
  <si>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</si>
  <si>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</si>
  <si>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</si>
  <si>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</si>
  <si>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</si>
  <si>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</si>
  <si>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</si>
  <si>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</si>
  <si>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</si>
  <si>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</si>
  <si>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</si>
  <si>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</si>
  <si>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</si>
  <si>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</si>
  <si>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</si>
  <si>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</si>
  <si>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</si>
  <si>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</si>
  <si>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</si>
  <si>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</si>
  <si>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</si>
  <si>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</si>
  <si>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</si>
  <si>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</si>
  <si>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</si>
  <si>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</si>
  <si>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</si>
  <si>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</si>
  <si>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</si>
  <si>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</si>
  <si>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</si>
  <si>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</si>
  <si>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</si>
  <si>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</si>
  <si>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</si>
  <si>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</si>
  <si>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</si>
  <si>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</si>
  <si>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</si>
  <si>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</si>
  <si>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</si>
  <si>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</si>
  <si>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</si>
  <si>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</si>
  <si>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</si>
  <si>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</si>
  <si>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</si>
  <si>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</si>
  <si>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</si>
  <si>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</si>
  <si>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</si>
  <si>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</si>
  <si>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</si>
  <si>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</si>
  <si>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</si>
  <si>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</si>
  <si>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</si>
  <si>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</si>
  <si>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</si>
  <si>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</si>
  <si>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</si>
  <si>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</si>
  <si>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</si>
  <si>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</si>
  <si>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</si>
  <si>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</si>
  <si>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</si>
  <si>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</si>
  <si>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</si>
  <si>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</si>
  <si>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</si>
  <si>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</si>
  <si>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</si>
  <si>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</si>
  <si>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</si>
  <si>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</si>
  <si>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</si>
  <si>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</si>
  <si>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</si>
  <si>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</si>
  <si>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</si>
  <si>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</si>
  <si>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</si>
  <si>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</si>
  <si>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</si>
  <si>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</si>
  <si>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</si>
  <si>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</si>
  <si>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</si>
  <si>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</si>
  <si>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</si>
  <si>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</si>
  <si>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</si>
  <si>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</si>
  <si>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</si>
  <si>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</si>
  <si>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</si>
  <si>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</si>
  <si>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</si>
  <si>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</si>
  <si>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</si>
  <si>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</si>
  <si>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</si>
  <si>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</si>
  <si>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</si>
  <si>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</si>
  <si>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</si>
  <si>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</si>
  <si>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</si>
  <si>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</si>
  <si>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</si>
  <si>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</si>
  <si>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</si>
  <si>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</si>
  <si>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</si>
  <si>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</si>
  <si>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</si>
  <si>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</si>
  <si>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</si>
  <si>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</si>
  <si>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</si>
  <si>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</si>
  <si>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</si>
  <si>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</si>
  <si>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</si>
  <si>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</si>
  <si>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</si>
  <si>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</si>
  <si>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</si>
  <si>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</si>
  <si>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</si>
  <si>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</si>
  <si>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</si>
  <si>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</si>
  <si>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</si>
  <si>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</si>
  <si>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</si>
  <si>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</si>
  <si>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</si>
  <si>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</si>
  <si>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</si>
  <si>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</si>
  <si>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</si>
  <si>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</si>
  <si>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</si>
  <si>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</si>
  <si>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</si>
  <si>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</si>
  <si>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</si>
  <si>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</si>
  <si>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</si>
  <si>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</si>
  <si>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</si>
  <si>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</si>
  <si>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</si>
  <si>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</si>
  <si>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</si>
  <si>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</si>
  <si>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</si>
  <si>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</si>
  <si>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</si>
  <si>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</si>
  <si>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</si>
  <si>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</si>
  <si>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</si>
  <si>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</si>
  <si>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</si>
  <si>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</si>
  <si>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</si>
  <si>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</si>
  <si>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</si>
  <si>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</si>
  <si>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</si>
  <si>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</si>
  <si>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</si>
  <si>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</si>
  <si>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</si>
  <si>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</si>
  <si>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</si>
  <si>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</si>
  <si>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</si>
  <si>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</si>
  <si>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</si>
  <si>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</si>
  <si>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</si>
  <si>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</si>
  <si>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</si>
  <si>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</si>
  <si>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</si>
  <si>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</si>
  <si>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</si>
  <si>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</si>
  <si>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</si>
  <si>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</si>
  <si>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</si>
  <si>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</si>
  <si>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</si>
  <si>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</si>
  <si>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</si>
  <si>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</si>
  <si>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</si>
  <si>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</si>
  <si>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</si>
  <si>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</si>
  <si>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</si>
  <si>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</si>
  <si>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</si>
  <si>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</si>
  <si>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</si>
  <si>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</si>
  <si>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</si>
  <si>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</si>
  <si>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</si>
  <si>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</si>
  <si>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</si>
  <si>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</si>
  <si>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</si>
  <si>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</si>
  <si>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</si>
  <si>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</si>
  <si>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</si>
  <si>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</si>
  <si>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</si>
  <si>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</si>
  <si>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</si>
  <si>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</si>
  <si>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</si>
  <si>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</si>
  <si>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</si>
  <si>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</si>
  <si>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</si>
  <si>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</si>
  <si>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</si>
  <si>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</si>
  <si>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</si>
  <si>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</si>
  <si>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</si>
  <si>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</si>
  <si>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</si>
  <si>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</si>
  <si>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</si>
  <si>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</si>
  <si>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</si>
  <si>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</si>
  <si>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</si>
  <si>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</si>
  <si>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</si>
  <si>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</si>
  <si>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</si>
  <si>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</si>
  <si>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</si>
  <si>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</si>
  <si>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</si>
  <si>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</si>
  <si>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</si>
  <si>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</si>
  <si>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</si>
  <si>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</si>
  <si>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</si>
  <si>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</si>
  <si>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</si>
  <si>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</si>
  <si>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</si>
  <si>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</si>
  <si>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</si>
  <si>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</si>
  <si>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</si>
  <si>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</si>
  <si>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</si>
  <si>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</si>
  <si>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</si>
  <si>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</si>
  <si>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</si>
  <si>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</si>
  <si>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</si>
  <si>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</si>
  <si>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</si>
  <si>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</si>
  <si>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</si>
  <si>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</si>
  <si>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</si>
  <si>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</si>
  <si>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</si>
  <si>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</si>
  <si>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</si>
  <si>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</si>
  <si>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</si>
  <si>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</si>
  <si>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</si>
  <si>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</si>
  <si>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</si>
  <si>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</si>
  <si>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</si>
  <si>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</si>
  <si>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</si>
  <si>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</si>
  <si>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</si>
  <si>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</si>
  <si>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</si>
  <si>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</si>
  <si>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</si>
  <si>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</si>
  <si>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</si>
  <si>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</si>
  <si>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</si>
  <si>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</si>
  <si>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</si>
  <si>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</si>
  <si>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</si>
  <si>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</si>
  <si>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</si>
  <si>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</si>
  <si>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</si>
  <si>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</si>
  <si>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</si>
  <si>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</si>
  <si>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</si>
  <si>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</si>
  <si>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</si>
  <si>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</si>
  <si>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</si>
  <si>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</si>
  <si>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</si>
  <si>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</si>
  <si>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</si>
  <si>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</si>
  <si>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</si>
  <si>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</si>
  <si>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</si>
  <si>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</si>
  <si>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</si>
  <si>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</si>
  <si>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</si>
  <si>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</si>
  <si>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</si>
  <si>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</si>
  <si>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</si>
  <si>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</si>
  <si>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</si>
  <si>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</si>
  <si>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</si>
  <si>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</si>
  <si>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</si>
  <si>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</si>
  <si>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</si>
  <si>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</si>
  <si>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</si>
  <si>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</si>
  <si>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</si>
  <si>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</si>
  <si>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</si>
  <si>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</si>
  <si>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</si>
  <si>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</si>
  <si>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</si>
  <si>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</si>
  <si>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</si>
  <si>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</si>
  <si>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</si>
  <si>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</si>
  <si>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</si>
  <si>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</si>
  <si>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</si>
  <si>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</si>
  <si>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</si>
  <si>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</si>
  <si>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</si>
  <si>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</si>
  <si>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</si>
  <si>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</si>
  <si>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</si>
  <si>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</si>
  <si>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</si>
  <si>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</si>
  <si>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</si>
  <si>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</si>
  <si>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</si>
  <si>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</si>
  <si>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</si>
  <si>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</si>
  <si>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</si>
  <si>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</si>
  <si>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</si>
  <si>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</si>
  <si>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</si>
  <si>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</si>
  <si>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</si>
  <si>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</si>
  <si>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</si>
  <si>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</si>
  <si>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</si>
  <si>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</si>
  <si>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</si>
  <si>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</si>
  <si>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</si>
  <si>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</si>
  <si>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</si>
  <si>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</si>
  <si>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</si>
  <si>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</si>
  <si>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</si>
  <si>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</si>
  <si>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</si>
  <si>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</si>
  <si>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</si>
  <si>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</si>
  <si>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</si>
  <si>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</si>
  <si>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</si>
  <si>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</si>
  <si>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</si>
  <si>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</si>
  <si>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</si>
  <si>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</si>
  <si>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</si>
  <si>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</si>
  <si>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</si>
  <si>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</si>
  <si>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</si>
  <si>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</si>
  <si>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</si>
  <si>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</si>
  <si>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</si>
  <si>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</si>
  <si>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</si>
  <si>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</si>
  <si>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</si>
  <si>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</si>
  <si>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</si>
  <si>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</si>
  <si>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</si>
  <si>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</si>
  <si>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</si>
  <si>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</si>
  <si>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</si>
  <si>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</si>
  <si>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</si>
  <si>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</si>
  <si>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</si>
  <si>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</si>
  <si>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</si>
  <si>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</si>
  <si>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</si>
  <si>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</si>
  <si>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</si>
  <si>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</si>
  <si>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</si>
  <si>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</si>
  <si>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</si>
  <si>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</si>
  <si>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</si>
  <si>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</si>
  <si>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</si>
  <si>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</si>
  <si>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</si>
  <si>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</si>
  <si>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</si>
  <si>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</si>
  <si>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</si>
  <si>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</si>
  <si>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</si>
  <si>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</si>
  <si>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</si>
  <si>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</si>
  <si>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</si>
  <si>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</si>
  <si>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</si>
  <si>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</si>
  <si>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</si>
  <si>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</si>
  <si>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</si>
  <si>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</si>
  <si>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</si>
  <si>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</si>
  <si>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</si>
  <si>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</si>
  <si>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</si>
  <si>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</si>
  <si>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</si>
  <si>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</si>
  <si>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</si>
  <si>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</si>
  <si>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</si>
  <si>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</si>
  <si>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</si>
  <si>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</si>
  <si>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</si>
  <si>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</si>
  <si>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</si>
  <si>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</si>
  <si>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</si>
  <si>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</si>
  <si>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</si>
  <si>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</si>
  <si>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</si>
  <si>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</si>
  <si>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</si>
  <si>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</si>
  <si>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</si>
  <si>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</si>
  <si>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</si>
  <si>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</si>
  <si>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</si>
  <si>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</si>
  <si>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</si>
  <si>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</si>
  <si>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</si>
  <si>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</si>
  <si>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</si>
  <si>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</si>
  <si>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</si>
  <si>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</si>
  <si>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</si>
  <si>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</si>
  <si>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</si>
  <si>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</si>
  <si>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</si>
  <si>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</si>
  <si>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</si>
  <si>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</si>
  <si>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</si>
  <si>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</si>
  <si>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</si>
  <si>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</si>
  <si>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</si>
  <si>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</si>
  <si>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</si>
  <si>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</si>
  <si>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</si>
  <si>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</si>
  <si>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</si>
  <si>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</si>
  <si>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</si>
  <si>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</si>
  <si>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</si>
  <si>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</si>
  <si>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</si>
  <si>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</si>
  <si>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</si>
  <si>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</si>
  <si>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</si>
  <si>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</si>
  <si>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</si>
  <si>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</si>
  <si>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</si>
  <si>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</si>
  <si>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</si>
  <si>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</si>
  <si>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</si>
  <si>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</si>
  <si>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</si>
  <si>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</si>
  <si>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</si>
  <si>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</si>
  <si>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</si>
  <si>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</si>
  <si>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</si>
  <si>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</si>
  <si>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</si>
  <si>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</si>
  <si>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</si>
  <si>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</si>
  <si>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</si>
  <si>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</si>
  <si>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</si>
  <si>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</si>
  <si>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</si>
  <si>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</si>
  <si>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</si>
  <si>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</si>
  <si>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</si>
  <si>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</si>
  <si>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</si>
  <si>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</si>
  <si>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</si>
  <si>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</si>
  <si>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</si>
  <si>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</si>
  <si>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</si>
  <si>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</si>
  <si>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</si>
  <si>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</si>
  <si>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</si>
  <si>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</si>
  <si>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</si>
  <si>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</si>
  <si>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</si>
  <si>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</si>
  <si>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</si>
  <si>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</si>
  <si>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</si>
  <si>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</si>
  <si>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</si>
  <si>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</si>
  <si>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</si>
  <si>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</si>
  <si>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</si>
  <si>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</si>
  <si>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</si>
  <si>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</si>
  <si>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</si>
  <si>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</si>
  <si>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</si>
  <si>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</si>
  <si>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</si>
  <si>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</si>
  <si>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</si>
  <si>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</si>
  <si>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</si>
  <si>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</si>
  <si>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</si>
  <si>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</si>
  <si>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</si>
  <si>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</si>
  <si>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</si>
  <si>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</si>
  <si>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</si>
  <si>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</si>
  <si>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</si>
  <si>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</si>
  <si>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</si>
  <si>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</si>
  <si>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</si>
  <si>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</si>
  <si>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</si>
  <si>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</si>
  <si>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</si>
  <si>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</si>
  <si>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</si>
  <si>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</si>
  <si>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</si>
  <si>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</si>
  <si>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</si>
  <si>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</si>
  <si>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</si>
  <si>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</si>
  <si>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</si>
  <si>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</si>
  <si>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</si>
  <si>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</si>
  <si>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</si>
  <si>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</si>
  <si>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</si>
  <si>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</si>
  <si>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</si>
  <si>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</si>
  <si>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</si>
  <si>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</si>
  <si>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</si>
  <si>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</si>
  <si>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</si>
  <si>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</si>
  <si>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</si>
  <si>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</si>
  <si>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</si>
  <si>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</si>
  <si>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</si>
  <si>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</si>
  <si>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</si>
  <si>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</si>
  <si>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</si>
  <si>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</si>
  <si>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</si>
  <si>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</si>
  <si>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</si>
  <si>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</si>
  <si>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</si>
  <si>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</si>
  <si>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</si>
  <si>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</si>
  <si>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</si>
  <si>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</si>
  <si>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</si>
  <si>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</si>
  <si>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</si>
  <si>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</si>
  <si>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</si>
  <si>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</si>
  <si>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</si>
  <si>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</si>
  <si>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</si>
  <si>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</si>
  <si>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</si>
  <si>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</si>
  <si>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</si>
  <si>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</si>
  <si>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</si>
  <si>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</si>
  <si>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</si>
  <si>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</si>
  <si>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</si>
  <si>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</si>
  <si>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</si>
  <si>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</si>
  <si>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</si>
  <si>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</si>
  <si>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</si>
  <si>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</si>
  <si>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</si>
  <si>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</si>
  <si>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</si>
  <si>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</si>
  <si>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</si>
  <si>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</si>
  <si>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</si>
  <si>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</si>
  <si>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</si>
  <si>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</si>
  <si>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</si>
  <si>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</si>
  <si>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</si>
  <si>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</si>
  <si>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</si>
  <si>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</si>
  <si>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</si>
  <si>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</si>
  <si>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</si>
  <si>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</si>
  <si>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</si>
  <si>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</si>
  <si>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</si>
  <si>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</si>
  <si>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</si>
  <si>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</si>
  <si>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</si>
  <si>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</si>
  <si>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</si>
  <si>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</si>
  <si>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</si>
  <si>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</si>
  <si>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</si>
  <si>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</si>
  <si>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</si>
  <si>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</si>
  <si>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</si>
  <si>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</si>
  <si>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</si>
  <si>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</si>
  <si>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</si>
  <si>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</si>
  <si>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</si>
  <si>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</si>
  <si>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</si>
  <si>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</si>
  <si>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</si>
  <si>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</si>
  <si>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</si>
  <si>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</si>
  <si>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</si>
  <si>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</si>
  <si>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</si>
  <si>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</si>
  <si>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</si>
  <si>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</si>
  <si>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</si>
  <si>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</si>
  <si>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</si>
  <si>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</si>
  <si>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</si>
  <si>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</si>
  <si>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</si>
  <si>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</si>
  <si>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</si>
  <si>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</si>
  <si>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</si>
  <si>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</si>
  <si>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</si>
  <si>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</si>
  <si>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</si>
  <si>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</si>
  <si>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</si>
  <si>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</si>
  <si>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</si>
  <si>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</si>
  <si>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</si>
  <si>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</si>
  <si>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</si>
  <si>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</si>
  <si>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</si>
  <si>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</si>
  <si>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</si>
  <si>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</si>
  <si>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</si>
  <si>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</si>
  <si>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</si>
  <si>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</si>
  <si>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</si>
  <si>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</si>
  <si>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</si>
  <si>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</si>
  <si>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</si>
  <si>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</si>
  <si>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</si>
  <si>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</si>
  <si>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</si>
  <si>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</si>
  <si>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</si>
  <si>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</si>
  <si>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</si>
  <si>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</si>
  <si>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</si>
  <si>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</si>
  <si>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</si>
  <si>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</si>
  <si>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</si>
  <si>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</si>
  <si>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</si>
  <si>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</si>
  <si>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</si>
  <si>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</si>
  <si>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</si>
  <si>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</si>
  <si>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</si>
  <si>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</si>
  <si>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</si>
  <si>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</si>
  <si>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</si>
  <si>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</si>
  <si>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</si>
  <si>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</si>
  <si>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</si>
  <si>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</si>
  <si>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</si>
  <si>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</si>
  <si>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</si>
  <si>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</si>
  <si>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</si>
  <si>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</si>
  <si>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</si>
  <si>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</si>
  <si>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</si>
  <si>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</si>
  <si>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</si>
  <si>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</si>
  <si>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</si>
  <si>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</si>
  <si>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</si>
  <si>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</si>
  <si>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</si>
  <si>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</si>
  <si>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</si>
  <si>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</si>
  <si>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</si>
  <si>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</si>
  <si>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</si>
  <si>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</si>
  <si>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</si>
  <si>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</si>
  <si>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</si>
  <si>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</si>
  <si>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</si>
  <si>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</si>
  <si>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</si>
  <si>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</si>
  <si>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</si>
  <si>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</si>
  <si>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</si>
  <si>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</si>
  <si>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</si>
  <si>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</si>
  <si>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</si>
  <si>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</si>
  <si>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</si>
  <si>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</si>
  <si>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</si>
  <si>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</si>
  <si>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</si>
  <si>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</si>
  <si>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</si>
  <si>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</si>
  <si>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</si>
  <si>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</si>
  <si>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</si>
  <si>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</si>
  <si>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</si>
  <si>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</si>
  <si>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</si>
  <si>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</si>
  <si>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</si>
  <si>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</si>
  <si>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</si>
  <si>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</si>
  <si>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</si>
  <si>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</si>
  <si>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</si>
  <si>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</si>
  <si>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</si>
  <si>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</si>
  <si>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</si>
  <si>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</si>
  <si>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</si>
  <si>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</si>
  <si>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</si>
  <si>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</si>
  <si>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</si>
  <si>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</si>
  <si>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</si>
  <si>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</si>
  <si>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</si>
  <si>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</si>
  <si>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</si>
  <si>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</si>
  <si>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</si>
  <si>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</si>
  <si>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</si>
  <si>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</si>
  <si>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</si>
  <si>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</si>
  <si>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</si>
  <si>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</si>
  <si>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</si>
  <si>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</si>
  <si>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</si>
  <si>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</si>
  <si>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</si>
  <si>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</si>
  <si>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</si>
  <si>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</si>
  <si>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</si>
  <si>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</si>
  <si>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</si>
  <si>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</si>
  <si>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</si>
  <si>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</si>
  <si>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</si>
  <si>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</si>
  <si>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</si>
  <si>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</si>
  <si>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</si>
  <si>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</si>
  <si>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</si>
  <si>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</si>
  <si>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</si>
  <si>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</si>
  <si>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</si>
  <si>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</si>
  <si>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</si>
  <si>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</si>
  <si>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</si>
  <si>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</si>
  <si>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</si>
  <si>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</si>
  <si>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</si>
  <si>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</si>
  <si>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</si>
  <si>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</si>
  <si>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</si>
  <si>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</si>
  <si>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</si>
  <si>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</si>
  <si>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</si>
  <si>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</si>
  <si>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</si>
  <si>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</si>
  <si>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</si>
  <si>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</si>
  <si>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</si>
  <si>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</si>
  <si>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</si>
  <si>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</si>
  <si>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</si>
  <si>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</si>
  <si>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</si>
  <si>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</si>
  <si>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</si>
  <si>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</si>
  <si>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</si>
  <si>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</si>
  <si>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</si>
  <si>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</si>
  <si>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</si>
  <si>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</si>
  <si>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</si>
  <si>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</si>
  <si>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</si>
  <si>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</si>
  <si>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</si>
  <si>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</si>
  <si>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</si>
  <si>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</si>
  <si>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</si>
  <si>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</si>
  <si>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</si>
  <si>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</si>
  <si>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</si>
  <si>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</si>
  <si>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</si>
  <si>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</si>
  <si>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</si>
  <si>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</si>
  <si>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</si>
  <si>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</si>
  <si>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</si>
  <si>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</si>
  <si>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</si>
  <si>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</si>
  <si>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</si>
  <si>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</si>
  <si>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</si>
  <si>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</si>
  <si>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</si>
  <si>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</si>
  <si>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</si>
  <si>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</si>
  <si>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</si>
  <si>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</si>
  <si>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</si>
  <si>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</si>
  <si>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</si>
  <si>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</si>
  <si>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</si>
  <si>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</si>
  <si>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</si>
  <si>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</si>
  <si>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</si>
  <si>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</si>
  <si>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</si>
  <si>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</si>
  <si>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</si>
  <si>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</si>
  <si>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</si>
  <si>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</si>
  <si>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</si>
  <si>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</si>
  <si>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</si>
  <si>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</si>
  <si>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</si>
  <si>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</si>
  <si>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</si>
  <si>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</si>
  <si>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</si>
  <si>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</si>
  <si>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</si>
  <si>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</si>
  <si>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</si>
  <si>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</si>
  <si>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</si>
  <si>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</si>
  <si>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</si>
  <si>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</si>
  <si>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</si>
  <si>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</si>
  <si>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</si>
  <si>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</si>
  <si>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</si>
  <si>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</si>
  <si>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</si>
  <si>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</si>
  <si>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</si>
  <si>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</si>
  <si>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</si>
  <si>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</si>
  <si>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</si>
  <si>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</si>
  <si>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</si>
  <si>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</si>
  <si>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</si>
  <si>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</si>
  <si>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</si>
  <si>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</si>
  <si>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</si>
  <si>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</si>
  <si>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</si>
  <si>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</si>
  <si>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</si>
  <si>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</si>
  <si>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</si>
  <si>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</si>
  <si>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</si>
  <si>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</si>
  <si>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</si>
  <si>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</si>
  <si>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</si>
  <si>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</si>
  <si>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</si>
  <si>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</si>
  <si>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</si>
  <si>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</si>
  <si>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</si>
  <si>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</si>
  <si>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</si>
  <si>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</si>
  <si>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</si>
  <si>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</si>
  <si>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</si>
  <si>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</si>
  <si>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</si>
  <si>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</si>
  <si>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</si>
  <si>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</si>
  <si>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</si>
  <si>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</si>
  <si>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</si>
  <si>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</si>
  <si>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</si>
  <si>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</si>
  <si>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</si>
  <si>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</si>
  <si>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</si>
  <si>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</si>
  <si>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</si>
  <si>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</si>
  <si>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</si>
  <si>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</si>
  <si>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</si>
  <si>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</si>
  <si>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</si>
  <si>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</si>
  <si>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</si>
  <si>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</si>
  <si>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</si>
  <si>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</si>
  <si>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</si>
  <si>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</si>
  <si>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</si>
  <si>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</si>
  <si>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</si>
  <si>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</si>
  <si>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</si>
  <si>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</si>
  <si>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</si>
  <si>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</si>
  <si>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</si>
  <si>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</si>
  <si>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</si>
  <si>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</si>
  <si>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</si>
  <si>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</si>
  <si>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</si>
  <si>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</si>
  <si>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</si>
  <si>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</si>
  <si>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</si>
  <si>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</si>
  <si>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</si>
  <si>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</si>
  <si>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</si>
  <si>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</si>
  <si>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</si>
  <si>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</si>
  <si>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</si>
  <si>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</si>
  <si>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</si>
  <si>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</si>
  <si>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</si>
  <si>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</si>
  <si>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</si>
  <si>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</si>
  <si>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</si>
  <si>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</si>
  <si>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</si>
  <si>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</si>
  <si>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</si>
  <si>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</si>
  <si>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</si>
  <si>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</si>
  <si>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</si>
  <si>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</si>
  <si>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</si>
  <si>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</si>
  <si>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</si>
  <si>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</si>
  <si>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</si>
  <si>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</si>
  <si>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</si>
  <si>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</si>
  <si>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</si>
  <si>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</si>
  <si>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</si>
  <si>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</si>
  <si>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</si>
  <si>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</si>
  <si>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</si>
  <si>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</si>
  <si>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</si>
  <si>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</si>
  <si>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</si>
  <si>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</si>
  <si>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</si>
  <si>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</si>
  <si>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</si>
  <si>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</si>
  <si>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</si>
  <si>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</si>
  <si>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</si>
  <si>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</si>
  <si>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</si>
  <si>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</si>
  <si>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</si>
  <si>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</si>
  <si>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</si>
  <si>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</si>
  <si>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</si>
  <si>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</si>
  <si>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</si>
  <si>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</si>
  <si>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</si>
  <si>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</si>
  <si>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</si>
  <si>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</si>
  <si>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</si>
  <si>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</si>
  <si>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</si>
  <si>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</si>
  <si>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</si>
  <si>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</si>
  <si>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</si>
  <si>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</si>
  <si>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</si>
  <si>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</si>
  <si>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</si>
  <si>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</si>
  <si>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</si>
  <si>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</si>
  <si>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</si>
  <si>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</si>
  <si>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</si>
  <si>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</si>
  <si>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</si>
  <si>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</si>
  <si>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</si>
  <si>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</si>
  <si>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</si>
  <si>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</si>
  <si>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</si>
  <si>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</si>
  <si>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</si>
  <si>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</si>
  <si>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</si>
  <si>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</si>
  <si>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</si>
  <si>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</si>
  <si>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</si>
  <si>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</si>
  <si>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</si>
  <si>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</si>
  <si>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</si>
  <si>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</si>
  <si>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</si>
  <si>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</si>
  <si>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</si>
  <si>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</si>
  <si>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</si>
  <si>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</si>
  <si>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</si>
  <si>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</si>
  <si>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</si>
  <si>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</si>
  <si>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</si>
  <si>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</si>
  <si>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</si>
  <si>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</si>
  <si>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</si>
  <si>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</si>
  <si>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</si>
  <si>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</si>
  <si>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</si>
  <si>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</si>
  <si>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</si>
  <si>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</si>
  <si>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</si>
  <si>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</si>
  <si>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</si>
  <si>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</si>
  <si>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</si>
  <si>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</si>
  <si>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</si>
  <si>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</si>
  <si>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</si>
  <si>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</si>
  <si>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</si>
  <si>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</si>
  <si>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</si>
  <si>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</si>
  <si>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</si>
  <si>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</si>
  <si>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</si>
  <si>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</si>
  <si>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</si>
  <si>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</si>
  <si>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</si>
  <si>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</si>
  <si>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</si>
  <si>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</si>
  <si>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</si>
  <si>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</si>
  <si>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</si>
  <si>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</si>
  <si>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</si>
  <si>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</si>
  <si>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</si>
  <si>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</si>
  <si>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</si>
  <si>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</si>
  <si>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</si>
  <si>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</si>
  <si>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</si>
  <si>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</si>
  <si>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</si>
  <si>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</si>
  <si>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</si>
  <si>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</si>
  <si>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</si>
  <si>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</si>
  <si>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</si>
  <si>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</si>
  <si>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</si>
  <si>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</si>
  <si>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</si>
  <si>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</si>
  <si>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</si>
  <si>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</si>
  <si>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</si>
  <si>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</si>
  <si>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</si>
  <si>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</si>
  <si>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</si>
  <si>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</si>
  <si>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</si>
  <si>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</si>
  <si>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</si>
  <si>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</si>
  <si>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</si>
  <si>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</si>
  <si>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</si>
  <si>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</si>
  <si>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</si>
  <si>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</si>
  <si>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</si>
  <si>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</si>
  <si>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</si>
  <si>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</si>
  <si>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</si>
  <si>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</si>
  <si>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</si>
  <si>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</si>
  <si>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</si>
  <si>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</si>
  <si>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</si>
  <si>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</si>
  <si>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</si>
  <si>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</si>
  <si>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</si>
  <si>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</si>
  <si>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</si>
  <si>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</si>
  <si>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</si>
  <si>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</si>
  <si>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</si>
  <si>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</si>
  <si>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</si>
  <si>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</si>
  <si>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</si>
  <si>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</si>
  <si>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</si>
  <si>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</si>
  <si>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</si>
  <si>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</si>
  <si>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</si>
  <si>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</si>
  <si>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</si>
  <si>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</si>
  <si>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</si>
  <si>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</si>
  <si>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</si>
  <si>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</si>
  <si>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</si>
  <si>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</si>
  <si>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</si>
  <si>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</si>
  <si>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</si>
  <si>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</si>
  <si>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</si>
  <si>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</si>
  <si>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</si>
  <si>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</si>
  <si>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</si>
  <si>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</si>
  <si>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</si>
  <si>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</si>
  <si>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</si>
  <si>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</si>
  <si>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</si>
  <si>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</si>
  <si>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</si>
  <si>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</si>
  <si>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</si>
  <si>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</si>
  <si>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</si>
  <si>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</si>
  <si>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</si>
  <si>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</si>
  <si>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</si>
  <si>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</si>
  <si>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</si>
  <si>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</si>
  <si>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</si>
  <si>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</si>
  <si>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</si>
  <si>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</si>
  <si>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</si>
  <si>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</si>
  <si>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</si>
  <si>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</si>
  <si>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</si>
  <si>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</si>
  <si>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</si>
  <si>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</si>
  <si>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</si>
  <si>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</si>
  <si>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</si>
  <si>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</si>
  <si>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</si>
  <si>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</si>
  <si>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</si>
  <si>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</si>
  <si>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</si>
  <si>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</si>
  <si>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</si>
  <si>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</si>
  <si>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</si>
  <si>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</si>
  <si>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</si>
  <si>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</si>
  <si>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</si>
  <si>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</si>
  <si>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</si>
  <si>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</si>
  <si>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</si>
  <si>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</si>
  <si>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</si>
  <si>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</si>
  <si>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</si>
  <si>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</si>
  <si>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</si>
  <si>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</si>
  <si>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</si>
  <si>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</si>
  <si>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</si>
  <si>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</si>
  <si>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</si>
  <si>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</si>
  <si>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</si>
  <si>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</si>
  <si>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</si>
  <si>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</si>
  <si>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</si>
  <si>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</si>
  <si>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</si>
  <si>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</si>
  <si>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</si>
  <si>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</si>
  <si>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</si>
  <si>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</si>
  <si>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</si>
  <si>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</si>
  <si>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</si>
  <si>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</si>
  <si>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</si>
  <si>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</si>
  <si>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</si>
  <si>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</si>
  <si>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</si>
  <si>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</si>
  <si>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</si>
  <si>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</si>
  <si>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</si>
  <si>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</si>
  <si>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</si>
  <si>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</si>
  <si>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</si>
  <si>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</si>
  <si>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</si>
  <si>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</si>
  <si>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</si>
  <si>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</si>
  <si>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</si>
  <si>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</si>
  <si>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</si>
  <si>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</si>
  <si>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</si>
  <si>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</si>
  <si>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</si>
  <si>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</si>
  <si>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</si>
  <si>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</si>
  <si>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</si>
  <si>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</si>
  <si>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</si>
  <si>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</si>
  <si>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</si>
  <si>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</si>
  <si>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</si>
  <si>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</si>
  <si>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</si>
  <si>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</si>
  <si>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</si>
  <si>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</si>
  <si>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</si>
  <si>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</si>
  <si>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</si>
  <si>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</si>
  <si>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</si>
  <si>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</si>
  <si>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</si>
  <si>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</si>
  <si>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</si>
  <si>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</si>
  <si>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</si>
  <si>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</si>
  <si>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</si>
  <si>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</si>
  <si>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</si>
  <si>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</si>
  <si>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</si>
  <si>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</si>
  <si>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</si>
  <si>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</si>
  <si>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</si>
  <si>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</si>
  <si>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</si>
  <si>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</si>
  <si>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</si>
  <si>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</si>
  <si>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</si>
  <si>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</si>
  <si>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</si>
  <si>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</si>
  <si>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</si>
  <si>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</si>
  <si>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</si>
  <si>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</si>
  <si>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</si>
  <si>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</si>
  <si>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</si>
  <si>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</si>
  <si>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</si>
  <si>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</si>
  <si>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</si>
  <si>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</si>
  <si>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</si>
  <si>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</si>
  <si>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</si>
  <si>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</si>
  <si>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</si>
  <si>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</si>
  <si>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</si>
  <si>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</si>
  <si>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</si>
  <si>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</si>
  <si>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</si>
  <si>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</si>
  <si>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</si>
  <si>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</si>
  <si>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</si>
  <si>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</si>
  <si>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</si>
  <si>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</si>
  <si>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</si>
  <si>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</si>
  <si>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</si>
  <si>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</si>
  <si>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</si>
  <si>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</si>
  <si>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</si>
  <si>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</si>
  <si>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</si>
  <si>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</si>
  <si>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</si>
  <si>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</si>
  <si>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</si>
  <si>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</si>
  <si>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</si>
  <si>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</si>
  <si>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</si>
  <si>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</si>
  <si>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</si>
  <si>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</si>
  <si>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</si>
  <si>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</si>
  <si>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</si>
  <si>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</si>
  <si>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</si>
  <si>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</si>
  <si>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</si>
  <si>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</si>
  <si>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</si>
  <si>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</si>
  <si>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</si>
  <si>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</si>
  <si>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</si>
  <si>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</si>
  <si>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</si>
  <si>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</si>
  <si>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</si>
  <si>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</si>
  <si>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</si>
  <si>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</si>
  <si>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</si>
  <si>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</si>
  <si>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</si>
  <si>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</si>
  <si>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</si>
  <si>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</si>
  <si>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</si>
  <si>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</si>
  <si>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</si>
  <si>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</si>
  <si>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</si>
  <si>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</si>
  <si>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</si>
  <si>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</si>
  <si>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</si>
  <si>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</si>
  <si>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</si>
  <si>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</si>
  <si>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</si>
  <si>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</si>
  <si>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</si>
  <si>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</si>
  <si>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</si>
  <si>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</si>
  <si>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</si>
  <si>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</si>
  <si>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</si>
  <si>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</si>
  <si>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</si>
  <si>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</si>
  <si>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</si>
  <si>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</si>
  <si>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</si>
  <si>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</si>
  <si>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</si>
  <si>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</si>
  <si>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</si>
  <si>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</si>
  <si>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</si>
  <si>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</si>
  <si>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</si>
  <si>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</si>
  <si>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</si>
  <si>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</si>
  <si>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</si>
  <si>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</si>
  <si>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</si>
  <si>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</si>
  <si>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</si>
  <si>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</si>
  <si>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</si>
  <si>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</si>
  <si>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</si>
  <si>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</si>
  <si>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</si>
  <si>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</si>
  <si>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</si>
  <si>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</si>
  <si>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</si>
  <si>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</si>
  <si>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</si>
  <si>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</si>
  <si>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</si>
  <si>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</si>
  <si>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</si>
  <si>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</si>
  <si>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</si>
  <si>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</si>
  <si>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</si>
  <si>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</si>
  <si>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</si>
  <si>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</si>
  <si>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</si>
  <si>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</si>
  <si>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</si>
  <si>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</si>
  <si>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</si>
  <si>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</si>
  <si>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</si>
  <si>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</si>
  <si>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</si>
  <si>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</si>
  <si>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</si>
  <si>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</si>
  <si>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</si>
  <si>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</si>
  <si>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</si>
  <si>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</si>
  <si>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</si>
  <si>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</si>
  <si>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</si>
  <si>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</si>
  <si>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</si>
  <si>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</si>
  <si>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</si>
  <si>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</si>
  <si>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</si>
  <si>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</si>
  <si>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</si>
  <si>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</si>
  <si>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</si>
  <si>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</si>
  <si>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</si>
  <si>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</si>
  <si>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</si>
  <si>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</si>
  <si>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</si>
  <si>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</si>
  <si>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</si>
  <si>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</si>
  <si>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</si>
  <si>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</si>
  <si>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</si>
  <si>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</si>
  <si>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</si>
  <si>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</si>
  <si>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</si>
  <si>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</si>
  <si>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</si>
  <si>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</si>
  <si>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</si>
  <si>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</si>
  <si>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</si>
  <si>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</si>
  <si>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</si>
  <si>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</si>
  <si>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</si>
  <si>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</si>
  <si>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</si>
  <si>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</si>
  <si>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</si>
  <si>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</si>
  <si>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</si>
  <si>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</si>
  <si>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</si>
  <si>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</si>
  <si>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</si>
  <si>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</si>
  <si>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</si>
  <si>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</si>
  <si>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</si>
  <si>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</si>
  <si>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</si>
  <si>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</si>
  <si>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</si>
  <si>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</si>
  <si>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</si>
  <si>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</si>
  <si>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</si>
  <si>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</si>
  <si>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</si>
  <si>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</si>
  <si>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</si>
  <si>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</si>
  <si>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</si>
  <si>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</si>
  <si>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</si>
  <si>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</si>
  <si>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</si>
  <si>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</si>
  <si>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</si>
  <si>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</si>
  <si>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</si>
  <si>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</si>
  <si>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</si>
  <si>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</si>
  <si>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</si>
  <si>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</si>
  <si>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</si>
  <si>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</si>
  <si>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</si>
  <si>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</si>
  <si>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</si>
  <si>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</si>
  <si>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</si>
  <si>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</si>
  <si>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</si>
  <si>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</si>
  <si>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</si>
  <si>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</si>
  <si>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</si>
  <si>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</si>
  <si>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</si>
  <si>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</si>
  <si>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</si>
  <si>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</si>
  <si>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</si>
  <si>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</si>
  <si>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</si>
  <si>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</si>
  <si>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</si>
  <si>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</si>
  <si>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</si>
  <si>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</si>
  <si>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</si>
  <si>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</si>
  <si>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</si>
  <si>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</si>
  <si>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</si>
  <si>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</si>
  <si>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</si>
  <si>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</si>
  <si>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</si>
  <si>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</si>
  <si>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</si>
  <si>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</si>
  <si>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</si>
  <si>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</si>
  <si>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</si>
  <si>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</si>
  <si>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</si>
  <si>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</si>
  <si>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</si>
  <si>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</si>
  <si>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</si>
  <si>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</si>
  <si>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</si>
  <si>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</si>
  <si>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</si>
  <si>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</si>
  <si>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</si>
  <si>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</si>
  <si>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</si>
  <si>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</si>
  <si>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</si>
  <si>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</si>
  <si>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</si>
  <si>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</si>
  <si>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</si>
  <si>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</si>
  <si>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</si>
  <si>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</si>
  <si>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</si>
  <si>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</si>
  <si>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</si>
  <si>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</si>
  <si>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</si>
  <si>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</si>
  <si>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</si>
  <si>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</si>
  <si>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</si>
  <si>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</si>
  <si>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</si>
  <si>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</si>
  <si>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</si>
  <si>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</si>
  <si>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</si>
  <si>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</si>
  <si>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</si>
  <si>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</si>
  <si>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</si>
  <si>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</si>
  <si>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</si>
  <si>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</si>
  <si>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</si>
  <si>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</si>
  <si>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</si>
  <si>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</si>
  <si>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</si>
  <si>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</si>
  <si>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</si>
  <si>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</si>
  <si>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</si>
  <si>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</si>
  <si>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</si>
  <si>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</si>
  <si>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</si>
  <si>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</si>
  <si>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</si>
  <si>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</si>
  <si>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</si>
  <si>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</si>
  <si>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</si>
  <si>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</si>
  <si>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</si>
  <si>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</si>
  <si>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</si>
  <si>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</si>
  <si>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</si>
  <si>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</si>
  <si>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</si>
  <si>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</si>
  <si>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</si>
  <si>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</si>
  <si>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</si>
  <si>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</si>
  <si>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</si>
  <si>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</si>
  <si>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</si>
  <si>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</si>
  <si>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</si>
  <si>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</si>
  <si>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</si>
  <si>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</si>
  <si>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</si>
  <si>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</si>
  <si>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</si>
  <si>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</si>
  <si>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</si>
  <si>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</si>
  <si>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</si>
  <si>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</si>
  <si>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</si>
  <si>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</si>
  <si>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</si>
  <si>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</si>
  <si>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</si>
  <si>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</si>
  <si>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</si>
  <si>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</si>
  <si>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</si>
  <si>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</si>
  <si>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</si>
  <si>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</si>
  <si>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</si>
  <si>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</si>
  <si>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</si>
  <si>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</si>
  <si>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</si>
  <si>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</si>
  <si>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</si>
  <si>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</si>
  <si>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</si>
  <si>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</si>
  <si>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</si>
  <si>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</si>
  <si>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</si>
  <si>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</si>
  <si>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</si>
  <si>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</si>
  <si>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</si>
  <si>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</si>
  <si>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</si>
  <si>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</si>
  <si>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</si>
  <si>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</si>
  <si>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</si>
  <si>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</si>
  <si>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</si>
  <si>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</si>
  <si>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</si>
  <si>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</si>
  <si>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</si>
  <si>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</si>
  <si>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</si>
  <si>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</si>
  <si>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</si>
  <si>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</si>
  <si>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</si>
  <si>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</si>
  <si>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</si>
  <si>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</si>
  <si>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</si>
  <si>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</si>
  <si>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</si>
  <si>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</si>
  <si>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</si>
  <si>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</si>
  <si>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</si>
  <si>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</si>
  <si>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</si>
  <si>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</si>
  <si>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</si>
  <si>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</si>
  <si>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</si>
  <si>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</si>
  <si>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</si>
  <si>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</si>
  <si>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</si>
  <si>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</si>
  <si>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</si>
  <si>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</si>
  <si>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</si>
  <si>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</si>
  <si>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</si>
  <si>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</si>
  <si>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</si>
  <si>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</si>
  <si>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</si>
  <si>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</si>
  <si>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</si>
  <si>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</si>
  <si>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</si>
  <si>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</si>
  <si>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</si>
  <si>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</si>
  <si>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</si>
  <si>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</si>
  <si>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</si>
  <si>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</si>
  <si>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</si>
  <si>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</si>
  <si>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</si>
  <si>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</si>
  <si>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</si>
  <si>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</si>
  <si>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</si>
  <si>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</si>
  <si>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</si>
  <si>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</si>
  <si>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</si>
  <si>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</si>
  <si>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</si>
  <si>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</si>
  <si>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</si>
  <si>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</si>
  <si>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</si>
  <si>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</si>
  <si>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</si>
  <si>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</si>
  <si>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</si>
  <si>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</si>
  <si>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</si>
  <si>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</si>
  <si>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</si>
  <si>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</si>
  <si>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</si>
  <si>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</si>
  <si>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</si>
  <si>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</si>
  <si>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</si>
  <si>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</si>
  <si>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</si>
  <si>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</si>
  <si>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</si>
  <si>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</si>
  <si>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</si>
  <si>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</si>
  <si>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</si>
  <si>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</si>
  <si>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</si>
  <si>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</si>
  <si>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</si>
  <si>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</si>
  <si>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</si>
  <si>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</si>
  <si>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</si>
  <si>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</si>
  <si>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</si>
  <si>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</si>
  <si>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</si>
  <si>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</si>
  <si>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</si>
  <si>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</si>
  <si>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</si>
  <si>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</si>
  <si>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</si>
  <si>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</si>
  <si>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</si>
  <si>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</si>
  <si>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</si>
  <si>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</si>
  <si>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</si>
  <si>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</si>
  <si>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</si>
  <si>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</si>
  <si>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</si>
  <si>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</si>
  <si>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</si>
  <si>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</si>
  <si>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</si>
  <si>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</si>
  <si>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</si>
  <si>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</si>
  <si>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</si>
  <si>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</si>
  <si>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</si>
  <si>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</si>
  <si>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</si>
  <si>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</si>
  <si>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</si>
  <si>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</si>
  <si>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</si>
  <si>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</si>
  <si>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</si>
  <si>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</si>
  <si>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</si>
  <si>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</si>
  <si>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</si>
  <si>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</si>
  <si>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</si>
  <si>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</si>
  <si>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</si>
  <si>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</si>
  <si>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</si>
  <si>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</si>
  <si>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</si>
  <si>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</si>
  <si>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</si>
  <si>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</si>
  <si>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</si>
  <si>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</si>
  <si>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</si>
  <si>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</si>
  <si>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</si>
  <si>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</si>
  <si>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</si>
  <si>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</si>
  <si>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</si>
  <si>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</si>
  <si>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</si>
  <si>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</si>
  <si>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</si>
  <si>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</si>
  <si>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</si>
  <si>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</si>
  <si>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</si>
  <si>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</si>
  <si>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</si>
  <si>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</si>
  <si>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</si>
  <si>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</si>
  <si>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</si>
  <si>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</si>
  <si>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</si>
  <si>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</si>
  <si>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</si>
  <si>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</si>
  <si>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</si>
  <si>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</si>
  <si>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</si>
  <si>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</si>
  <si>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</si>
  <si>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</si>
  <si>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</si>
  <si>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</si>
  <si>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</si>
  <si>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</si>
  <si>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</si>
  <si>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</si>
  <si>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</si>
  <si>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</si>
  <si>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</si>
  <si>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</si>
  <si>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</si>
  <si>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</si>
  <si>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</si>
  <si>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</si>
  <si>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</si>
  <si>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</si>
  <si>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</si>
  <si>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</si>
  <si>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</si>
  <si>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</si>
  <si>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</si>
  <si>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</si>
  <si>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</si>
  <si>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</si>
  <si>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</si>
  <si>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</si>
  <si>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</si>
  <si>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</si>
  <si>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</si>
  <si>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</si>
  <si>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</si>
  <si>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</si>
  <si>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</si>
  <si>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</si>
  <si>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</si>
  <si>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</si>
  <si>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</si>
  <si>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</si>
  <si>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</si>
  <si>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</si>
  <si>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</si>
  <si>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</si>
  <si>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</si>
  <si>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</si>
  <si>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</si>
  <si>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</si>
  <si>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</si>
  <si>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</si>
  <si>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</si>
  <si>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</si>
  <si>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</si>
  <si>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</si>
  <si>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</si>
  <si>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</si>
  <si>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</si>
  <si>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</si>
  <si>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</si>
  <si>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</si>
  <si>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</si>
  <si>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</si>
  <si>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</si>
  <si>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</si>
  <si>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</si>
  <si>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</si>
  <si>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</si>
  <si>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</si>
  <si>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</si>
  <si>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</si>
  <si>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</si>
  <si>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</si>
  <si>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</si>
  <si>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</si>
  <si>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</si>
  <si>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</si>
  <si>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</si>
  <si>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</si>
  <si>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</si>
  <si>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</si>
  <si>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</si>
  <si>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</si>
  <si>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</si>
  <si>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</si>
  <si>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</si>
  <si>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</si>
  <si>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</si>
  <si>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</si>
  <si>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</si>
  <si>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</si>
  <si>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</si>
  <si>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</si>
  <si>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</si>
  <si>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</si>
  <si>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</si>
  <si>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</si>
  <si>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</si>
  <si>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</si>
  <si>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</si>
  <si>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</si>
  <si>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</si>
  <si>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</si>
  <si>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</si>
  <si>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</si>
  <si>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</si>
  <si>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</si>
  <si>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</si>
  <si>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</si>
  <si>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</si>
  <si>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</si>
  <si>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</si>
  <si>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</si>
  <si>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</si>
  <si>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</si>
  <si>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</si>
  <si>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</si>
  <si>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</si>
  <si>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</si>
  <si>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</si>
  <si>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</si>
  <si>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</si>
  <si>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</si>
  <si>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</si>
  <si>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</si>
  <si>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</si>
  <si>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</si>
  <si>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</si>
  <si>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</si>
  <si>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</si>
  <si>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</si>
  <si>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</si>
  <si>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</si>
  <si>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</si>
  <si>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</si>
  <si>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</si>
  <si>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</si>
  <si>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</si>
  <si>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</si>
  <si>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</si>
  <si>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</si>
  <si>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</si>
  <si>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</si>
  <si>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</si>
  <si>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</si>
  <si>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</si>
  <si>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</si>
  <si>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</si>
  <si>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</si>
  <si>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</si>
  <si>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</si>
  <si>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</si>
  <si>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</si>
  <si>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</si>
  <si>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</si>
  <si>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</si>
  <si>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</si>
  <si>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</si>
  <si>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</si>
  <si>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</si>
  <si>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</si>
  <si>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</si>
  <si>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</si>
  <si>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</si>
  <si>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</si>
  <si>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</si>
  <si>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</si>
  <si>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</si>
  <si>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</si>
  <si>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</si>
  <si>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</si>
  <si>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</si>
  <si>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</si>
  <si>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</si>
  <si>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</si>
  <si>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</si>
  <si>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</si>
  <si>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</si>
  <si>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</si>
  <si>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</si>
  <si>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</si>
  <si>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</si>
  <si>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</si>
  <si>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</si>
  <si>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</si>
  <si>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</si>
  <si>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</si>
  <si>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</si>
  <si>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</si>
  <si>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</si>
  <si>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</si>
  <si>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</si>
  <si>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</si>
  <si>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</si>
  <si>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</si>
  <si>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</si>
  <si>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</si>
  <si>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</si>
  <si>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</si>
  <si>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</si>
  <si>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</si>
  <si>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</si>
  <si>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</si>
  <si>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</si>
  <si>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</si>
  <si>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</si>
  <si>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</si>
  <si>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</si>
  <si>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</si>
  <si>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</si>
  <si>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</si>
  <si>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</si>
  <si>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</si>
  <si>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</si>
  <si>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</si>
  <si>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</si>
  <si>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</si>
  <si>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</si>
  <si>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</si>
  <si>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</si>
  <si>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</si>
  <si>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</si>
  <si>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</si>
  <si>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</si>
  <si>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</si>
  <si>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</si>
  <si>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</si>
  <si>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</si>
  <si>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</si>
  <si>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</si>
  <si>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</si>
  <si>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</si>
  <si>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</si>
  <si>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</si>
  <si>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</si>
  <si>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</si>
  <si>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</si>
  <si>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</si>
  <si>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</si>
  <si>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</si>
  <si>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</si>
  <si>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</si>
  <si>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</si>
  <si>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</si>
  <si>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</si>
  <si>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</si>
  <si>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</si>
  <si>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</si>
  <si>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</si>
  <si>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</si>
  <si>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</si>
  <si>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</si>
  <si>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</si>
  <si>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</si>
  <si>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</si>
  <si>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</si>
  <si>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</si>
  <si>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</si>
  <si>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</si>
  <si>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</si>
  <si>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</si>
  <si>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</si>
  <si>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</si>
  <si>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</si>
  <si>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</si>
  <si>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</si>
  <si>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</si>
  <si>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</si>
  <si>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</si>
  <si>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</si>
  <si>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</si>
  <si>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</si>
  <si>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</si>
  <si>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</si>
  <si>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</si>
  <si>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</si>
  <si>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</si>
  <si>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</si>
  <si>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</si>
  <si>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</si>
  <si>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</si>
  <si>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</si>
  <si>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</si>
  <si>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</si>
  <si>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</si>
  <si>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</si>
  <si>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</si>
  <si>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</si>
  <si>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</si>
  <si>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</si>
  <si>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</si>
  <si>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</si>
  <si>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</si>
  <si>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</si>
  <si>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</si>
  <si>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</si>
  <si>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</si>
  <si>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</si>
  <si>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</si>
  <si>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</si>
  <si>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</si>
  <si>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</si>
  <si>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</si>
  <si>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</si>
  <si>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</si>
  <si>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</si>
  <si>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</si>
  <si>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</si>
  <si>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</si>
  <si>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</si>
  <si>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</si>
  <si>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</si>
  <si>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</si>
  <si>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</si>
  <si>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</si>
  <si>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</si>
  <si>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</si>
  <si>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</si>
  <si>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</si>
  <si>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</si>
  <si>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</si>
  <si>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</si>
  <si>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</si>
  <si>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</si>
  <si>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</si>
  <si>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</si>
  <si>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</si>
  <si>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</si>
  <si>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</si>
  <si>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</si>
  <si>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</si>
  <si>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</si>
  <si>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</si>
  <si>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</si>
  <si>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</si>
  <si>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</si>
  <si>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</si>
  <si>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</si>
  <si>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</si>
  <si>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</si>
  <si>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</si>
  <si>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</si>
  <si>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</si>
  <si>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</si>
  <si>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</si>
  <si>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</si>
  <si>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</si>
  <si>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</si>
  <si>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</si>
  <si>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</si>
  <si>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</si>
  <si>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</si>
  <si>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</si>
  <si>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</si>
  <si>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</si>
  <si>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</si>
  <si>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</si>
  <si>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</si>
  <si>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</si>
  <si>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</si>
  <si>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</si>
  <si>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</si>
  <si>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</si>
  <si>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</si>
  <si>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</si>
  <si>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</si>
  <si>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</si>
  <si>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</si>
  <si>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</si>
  <si>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</si>
  <si>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</si>
  <si>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</si>
  <si>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</si>
  <si>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</si>
  <si>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</si>
  <si>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</si>
  <si>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</si>
  <si>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</si>
  <si>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</si>
  <si>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</si>
  <si>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</si>
  <si>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</si>
  <si>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</si>
  <si>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</si>
  <si>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</si>
  <si>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</si>
  <si>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</si>
  <si>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</si>
  <si>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</si>
  <si>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</si>
  <si>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</si>
  <si>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</si>
  <si>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</si>
  <si>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</si>
  <si>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</si>
  <si>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</si>
  <si>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</si>
  <si>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</si>
  <si>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</si>
  <si>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</si>
  <si>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</si>
  <si>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</si>
  <si>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</si>
  <si>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</si>
  <si>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</si>
  <si>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</si>
  <si>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</si>
  <si>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</si>
  <si>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</si>
  <si>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</si>
  <si>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</si>
  <si>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</si>
  <si>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</si>
  <si>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</si>
  <si>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</si>
  <si>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</si>
  <si>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</si>
  <si>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</si>
  <si>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</si>
  <si>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</si>
  <si>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</si>
  <si>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</si>
  <si>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</si>
  <si>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</si>
  <si>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</si>
  <si>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</si>
  <si>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</si>
  <si>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</si>
  <si>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</si>
  <si>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</si>
  <si>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</si>
  <si>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</si>
  <si>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</si>
  <si>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</si>
  <si>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</si>
  <si>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</si>
  <si>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</si>
  <si>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</si>
  <si>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</si>
  <si>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</si>
  <si>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</si>
  <si>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</si>
  <si>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</si>
  <si>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</si>
  <si>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</si>
  <si>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</si>
  <si>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</si>
  <si>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</si>
  <si>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</si>
  <si>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</si>
  <si>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</si>
  <si>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</si>
  <si>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</si>
  <si>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</si>
  <si>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</si>
  <si>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</si>
  <si>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</si>
  <si>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</si>
  <si>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</si>
  <si>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</si>
  <si>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</si>
  <si>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</si>
  <si>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</si>
  <si>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</si>
  <si>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</si>
  <si>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</si>
  <si>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</si>
  <si>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</si>
  <si>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</si>
  <si>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</si>
  <si>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</si>
  <si>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</si>
  <si>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</si>
  <si>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</si>
  <si>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</si>
  <si>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</si>
  <si>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</si>
  <si>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</si>
  <si>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</si>
  <si>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</si>
  <si>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</si>
  <si>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</si>
  <si>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</si>
  <si>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</si>
  <si>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</si>
  <si>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</si>
  <si>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</si>
  <si>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</si>
  <si>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</si>
  <si>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</si>
  <si>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</si>
  <si>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</si>
  <si>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</si>
  <si>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</si>
  <si>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</si>
  <si>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</si>
  <si>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</si>
  <si>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</si>
  <si>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</si>
  <si>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</si>
  <si>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</si>
  <si>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</si>
  <si>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</si>
  <si>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</si>
  <si>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</si>
  <si>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</si>
  <si>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</si>
  <si>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</si>
  <si>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</si>
  <si>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</si>
  <si>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</si>
  <si>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</si>
  <si>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</si>
  <si>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</si>
  <si>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</si>
  <si>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</si>
  <si>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</si>
  <si>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</si>
  <si>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</si>
  <si>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</si>
  <si>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</si>
  <si>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</si>
  <si>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</si>
  <si>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</si>
  <si>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</si>
  <si>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</si>
  <si>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</si>
  <si>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</si>
  <si>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</si>
  <si>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</si>
  <si>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</si>
  <si>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</si>
  <si>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</si>
  <si>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</si>
  <si>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</si>
  <si>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</si>
  <si>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</si>
  <si>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</si>
  <si>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</si>
  <si>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</si>
  <si>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</si>
  <si>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</si>
  <si>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</si>
  <si>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</si>
  <si>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</si>
  <si>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</si>
  <si>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</si>
  <si>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</si>
  <si>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</si>
  <si>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</si>
  <si>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</si>
  <si>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</si>
  <si>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</si>
  <si>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</si>
  <si>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</si>
  <si>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</si>
  <si>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</si>
  <si>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</si>
  <si>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</si>
  <si>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</si>
  <si>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</si>
  <si>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</si>
  <si>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</si>
  <si>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</si>
  <si>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</si>
  <si>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</si>
  <si>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</si>
  <si>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</si>
  <si>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</si>
  <si>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</si>
  <si>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</si>
  <si>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</si>
  <si>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</si>
  <si>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</si>
  <si>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</si>
  <si>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</si>
  <si>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</si>
  <si>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</si>
  <si>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</si>
  <si>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</si>
  <si>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</si>
  <si>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</si>
  <si>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</si>
  <si>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</si>
  <si>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</si>
  <si>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</si>
  <si>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</si>
  <si>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</si>
  <si>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</si>
  <si>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</si>
  <si>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</si>
  <si>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</si>
  <si>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</si>
  <si>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</si>
  <si>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</si>
  <si>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</si>
  <si>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</si>
  <si>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</si>
  <si>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</si>
  <si>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</si>
  <si>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</si>
  <si>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</si>
  <si>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</si>
  <si>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</si>
  <si>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</si>
  <si>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</si>
  <si>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</si>
  <si>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</si>
  <si>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</si>
  <si>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</si>
  <si>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</si>
  <si>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</si>
  <si>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</si>
  <si>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</si>
  <si>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</si>
  <si>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</si>
  <si>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</si>
  <si>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</si>
  <si>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</si>
  <si>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</si>
  <si>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</si>
  <si>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</si>
  <si>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</si>
  <si>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</si>
  <si>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</si>
  <si>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</si>
  <si>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</si>
  <si>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</si>
  <si>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</si>
  <si>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</si>
  <si>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</si>
  <si>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</si>
  <si>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</si>
  <si>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</si>
  <si>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</si>
  <si>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</si>
  <si>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</si>
  <si>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</si>
  <si>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</si>
  <si>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</si>
  <si>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</si>
  <si>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</si>
  <si>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</si>
  <si>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</si>
  <si>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</si>
  <si>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</si>
  <si>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</si>
  <si>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</si>
  <si>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</si>
  <si>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</si>
  <si>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</si>
  <si>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</si>
  <si>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</si>
  <si>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</si>
  <si>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</si>
  <si>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</si>
  <si>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</si>
  <si>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</si>
  <si>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</si>
  <si>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</si>
  <si>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</si>
  <si>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</si>
  <si>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</si>
  <si>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</si>
  <si>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</si>
  <si>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</si>
  <si>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</si>
  <si>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</si>
  <si>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</si>
  <si>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</si>
  <si>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</si>
  <si>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</si>
  <si>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</si>
  <si>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</si>
  <si>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</si>
  <si>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</si>
  <si>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</si>
  <si>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</si>
  <si>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</si>
  <si>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</si>
  <si>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</si>
  <si>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</si>
  <si>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</si>
  <si>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</si>
  <si>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</si>
  <si>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</si>
  <si>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</si>
  <si>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</si>
  <si>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</si>
  <si>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</si>
  <si>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</si>
  <si>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</si>
  <si>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</si>
  <si>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</si>
  <si>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</si>
  <si>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</si>
  <si>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</si>
  <si>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</si>
  <si>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</si>
  <si>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</si>
  <si>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</si>
  <si>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</si>
  <si>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</si>
  <si>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</si>
  <si>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</si>
  <si>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</si>
  <si>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</si>
  <si>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</si>
  <si>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</si>
  <si>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</si>
  <si>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</si>
  <si>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</si>
  <si>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</si>
  <si>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</si>
  <si>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</si>
  <si>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</si>
  <si>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</si>
  <si>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</si>
  <si>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</si>
  <si>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</si>
  <si>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</si>
  <si>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</si>
  <si>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</si>
  <si>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</si>
  <si>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</si>
  <si>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</si>
  <si>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</si>
  <si>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</si>
  <si>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</si>
  <si>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</si>
  <si>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</si>
  <si>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</si>
  <si>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</si>
  <si>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</si>
  <si>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</si>
  <si>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</si>
  <si>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</si>
  <si>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</si>
  <si>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</si>
  <si>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</si>
  <si>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</si>
  <si>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</si>
  <si>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</si>
  <si>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</si>
  <si>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</si>
  <si>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</si>
  <si>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</si>
  <si>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</si>
  <si>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</si>
  <si>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</si>
  <si>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</si>
  <si>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</si>
  <si>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</si>
  <si>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</si>
  <si>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</si>
  <si>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</si>
  <si>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</si>
  <si>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</si>
  <si>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</si>
  <si>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</si>
  <si>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</si>
  <si>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</si>
  <si>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</si>
  <si>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</si>
  <si>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</si>
  <si>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</si>
  <si>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</si>
  <si>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</si>
  <si>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</si>
  <si>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</si>
  <si>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</si>
  <si>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</si>
  <si>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</si>
  <si>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</si>
  <si>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</si>
  <si>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</si>
  <si>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</si>
  <si>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</si>
  <si>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</si>
  <si>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</si>
  <si>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</si>
  <si>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</si>
  <si>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</si>
  <si>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</si>
  <si>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</si>
  <si>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</si>
  <si>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</si>
  <si>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</si>
  <si>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</si>
  <si>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</si>
  <si>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</si>
  <si>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</si>
  <si>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</si>
  <si>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</si>
  <si>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</si>
  <si>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</si>
  <si>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</si>
  <si>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</si>
  <si>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</si>
  <si>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</si>
  <si>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</si>
  <si>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</si>
  <si>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</si>
  <si>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</si>
  <si>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</si>
  <si>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</si>
  <si>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</si>
  <si>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</si>
  <si>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</si>
  <si>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</si>
  <si>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</si>
  <si>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</si>
  <si>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</si>
  <si>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</si>
  <si>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</si>
  <si>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</si>
  <si>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</si>
  <si>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</si>
  <si>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</si>
  <si>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</si>
  <si>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</si>
  <si>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</si>
  <si>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</si>
  <si>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</si>
  <si>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</si>
  <si>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</si>
  <si>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</si>
  <si>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</si>
  <si>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</si>
  <si>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</si>
  <si>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</si>
  <si>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</si>
  <si>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</si>
  <si>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</si>
  <si>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</si>
  <si>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</si>
  <si>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</si>
  <si>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</si>
  <si>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</si>
  <si>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</si>
  <si>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</si>
  <si>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</si>
  <si>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</si>
  <si>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</si>
  <si>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</si>
  <si>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</si>
  <si>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</si>
  <si>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</si>
  <si>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</si>
  <si>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</si>
  <si>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</si>
  <si>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</si>
  <si>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</si>
  <si>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</si>
  <si>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</si>
  <si>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</si>
  <si>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</si>
  <si>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</si>
  <si>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</si>
  <si>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</si>
  <si>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</si>
  <si>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</si>
  <si>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</si>
  <si>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</si>
  <si>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</si>
  <si>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</si>
  <si>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</si>
  <si>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</si>
  <si>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</si>
  <si>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</si>
  <si>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</si>
  <si>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</si>
  <si>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</si>
  <si>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</si>
  <si>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</si>
  <si>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</si>
  <si>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</si>
  <si>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</si>
  <si>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</si>
  <si>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</si>
  <si>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</si>
  <si>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</si>
  <si>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</si>
  <si>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</si>
  <si>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</si>
  <si>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</si>
  <si>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</si>
  <si>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</si>
  <si>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</si>
  <si>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</si>
  <si>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</si>
  <si>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</si>
  <si>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</si>
  <si>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</si>
  <si>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</si>
  <si>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</si>
  <si>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</si>
  <si>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</si>
  <si>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</si>
  <si>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</si>
  <si>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</si>
  <si>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</si>
  <si>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</si>
  <si>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</si>
  <si>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</si>
  <si>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</si>
  <si>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</si>
  <si>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</si>
  <si>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</si>
  <si>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</si>
  <si>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</si>
  <si>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</si>
  <si>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</si>
  <si>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</si>
  <si>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</si>
  <si>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</si>
  <si>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</si>
  <si>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</si>
  <si>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</si>
  <si>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</si>
  <si>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</si>
  <si>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</si>
  <si>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</si>
  <si>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</si>
  <si>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</si>
  <si>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</si>
  <si>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</si>
  <si>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</si>
  <si>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</si>
  <si>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</si>
  <si>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</si>
  <si>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</si>
  <si>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</si>
  <si>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</si>
  <si>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</si>
  <si>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</si>
  <si>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</si>
  <si>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</si>
  <si>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</si>
  <si>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</si>
  <si>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</si>
  <si>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</si>
  <si>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</si>
  <si>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</si>
  <si>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</si>
  <si>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</si>
  <si>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</si>
  <si>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</si>
  <si>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</si>
  <si>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</si>
  <si>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</si>
  <si>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</si>
  <si>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</si>
  <si>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</si>
  <si>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</si>
  <si>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</si>
  <si>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</si>
  <si>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</si>
  <si>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</si>
  <si>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</si>
  <si>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</si>
  <si>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</si>
  <si>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</si>
  <si>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</si>
  <si>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</si>
  <si>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</si>
  <si>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</si>
  <si>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</si>
  <si>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</si>
  <si>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</si>
  <si>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</si>
  <si>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</si>
  <si>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</si>
  <si>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</si>
  <si>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</si>
  <si>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</si>
  <si>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</si>
  <si>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</si>
  <si>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</si>
  <si>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</si>
  <si>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</si>
  <si>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</si>
  <si>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</si>
  <si>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</si>
  <si>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</si>
  <si>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</si>
  <si>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</si>
  <si>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</si>
  <si>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</si>
  <si>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</si>
  <si>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</si>
  <si>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</si>
  <si>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</si>
  <si>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</si>
  <si>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</si>
  <si>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</si>
  <si>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</si>
  <si>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</si>
  <si>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</si>
  <si>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</si>
  <si>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</si>
  <si>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</si>
  <si>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</si>
  <si>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</si>
  <si>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</si>
  <si>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</si>
  <si>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</si>
  <si>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</si>
  <si>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</si>
  <si>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</si>
  <si>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</si>
  <si>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</si>
  <si>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</si>
  <si>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</si>
  <si>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</si>
  <si>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</si>
  <si>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</si>
  <si>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</si>
  <si>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</si>
  <si>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</si>
  <si>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</si>
  <si>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</si>
  <si>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</si>
  <si>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</si>
  <si>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</si>
  <si>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</si>
  <si>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</si>
  <si>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</si>
  <si>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</si>
  <si>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</si>
  <si>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</si>
  <si>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</si>
  <si>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</si>
  <si>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</si>
  <si>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</si>
  <si>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</si>
  <si>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</si>
  <si>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</si>
  <si>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</si>
  <si>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</si>
  <si>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</si>
  <si>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</si>
  <si>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</si>
  <si>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</si>
  <si>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</si>
  <si>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</si>
  <si>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</si>
  <si>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</si>
  <si>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</si>
  <si>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</si>
  <si>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</si>
  <si>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</si>
  <si>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</si>
  <si>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</si>
  <si>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</si>
  <si>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</si>
  <si>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</si>
  <si>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</si>
  <si>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</si>
  <si>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</si>
  <si>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</si>
  <si>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</si>
  <si>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</si>
  <si>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</si>
  <si>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</si>
  <si>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</si>
  <si>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</si>
  <si>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</si>
  <si>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</si>
  <si>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</si>
  <si>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</si>
  <si>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</si>
  <si>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</si>
  <si>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</si>
  <si>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</si>
  <si>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</si>
  <si>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</si>
  <si>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</si>
  <si>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</si>
  <si>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</si>
  <si>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</si>
  <si>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</si>
  <si>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</si>
  <si>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</si>
  <si>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</si>
  <si>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</si>
  <si>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</si>
  <si>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</si>
  <si>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</si>
  <si>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</si>
  <si>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</si>
  <si>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</si>
  <si>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</si>
  <si>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</si>
  <si>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</si>
  <si>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</si>
  <si>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</si>
  <si>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</si>
  <si>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</si>
  <si>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</si>
  <si>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</si>
  <si>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</si>
  <si>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</si>
  <si>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</si>
  <si>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</si>
  <si>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</si>
  <si>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</si>
  <si>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</si>
  <si>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</si>
  <si>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</si>
  <si>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</si>
  <si>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</si>
  <si>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</si>
  <si>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</si>
  <si>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</si>
  <si>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</si>
  <si>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</si>
  <si>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</si>
  <si>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</si>
  <si>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</si>
  <si>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</si>
  <si>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</si>
  <si>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</si>
  <si>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</si>
  <si>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</si>
  <si>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</si>
  <si>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</si>
  <si>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</si>
  <si>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</si>
  <si>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</si>
  <si>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</si>
  <si>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</si>
  <si>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</si>
  <si>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</si>
  <si>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</si>
  <si>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</si>
  <si>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</si>
  <si>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</si>
  <si>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</si>
  <si>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</si>
  <si>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</si>
  <si>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</si>
  <si>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</si>
  <si>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</si>
  <si>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</si>
  <si>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</si>
  <si>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</si>
  <si>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</si>
  <si>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</si>
  <si>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</si>
  <si>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</si>
  <si>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</si>
  <si>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</si>
  <si>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</si>
  <si>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</si>
  <si>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</si>
  <si>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</si>
  <si>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</si>
  <si>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</si>
  <si>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</si>
  <si>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</si>
  <si>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</si>
  <si>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</si>
  <si>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</si>
  <si>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</si>
  <si>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</si>
  <si>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</si>
  <si>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</si>
  <si>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</si>
  <si>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</si>
  <si>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</si>
  <si>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</si>
  <si>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</si>
  <si>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</si>
  <si>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</si>
  <si>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</si>
  <si>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</si>
  <si>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</si>
  <si>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</si>
  <si>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</si>
  <si>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</si>
  <si>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</si>
  <si>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</si>
  <si>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</si>
  <si>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</si>
  <si>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</si>
  <si>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</si>
  <si>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</si>
  <si>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</si>
  <si>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</si>
  <si>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</si>
  <si>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</si>
  <si>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</si>
  <si>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</si>
  <si>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</si>
  <si>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</si>
  <si>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</si>
  <si>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</si>
  <si>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</si>
  <si>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</si>
  <si>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</si>
  <si>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</si>
  <si>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</si>
  <si>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</si>
  <si>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</si>
  <si>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</si>
  <si>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</si>
  <si>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</si>
  <si>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</si>
  <si>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</si>
  <si>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</si>
  <si>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</si>
  <si>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</si>
  <si>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</si>
  <si>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</si>
  <si>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</si>
  <si>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</si>
  <si>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</si>
  <si>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</si>
  <si>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</si>
  <si>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</si>
  <si>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</si>
  <si>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</si>
  <si>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</si>
  <si>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</si>
  <si>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</si>
  <si>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</si>
  <si>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</si>
  <si>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</si>
  <si>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</si>
  <si>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</si>
  <si>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</si>
  <si>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</si>
  <si>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</si>
  <si>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</si>
  <si>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</si>
  <si>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</si>
  <si>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</si>
  <si>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</si>
  <si>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</si>
  <si>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</si>
  <si>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</si>
  <si>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</si>
  <si>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</si>
  <si>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</si>
  <si>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</si>
  <si>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</si>
  <si>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</si>
  <si>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</si>
  <si>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</si>
  <si>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</si>
  <si>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</si>
  <si>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</si>
  <si>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</si>
  <si>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</si>
  <si>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</si>
  <si>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</si>
  <si>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</si>
  <si>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</si>
  <si>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</si>
  <si>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</si>
  <si>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</si>
  <si>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</si>
  <si>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</si>
  <si>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</si>
  <si>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</si>
  <si>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</si>
  <si>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</si>
  <si>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</si>
  <si>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</si>
  <si>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</si>
  <si>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</si>
  <si>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</si>
  <si>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</si>
  <si>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</si>
  <si>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</si>
  <si>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</si>
  <si>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</si>
  <si>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</si>
  <si>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</si>
  <si>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</si>
  <si>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</si>
  <si>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</si>
  <si>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</si>
  <si>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</si>
  <si>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</si>
  <si>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</si>
  <si>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</si>
  <si>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</si>
  <si>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</si>
  <si>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</si>
  <si>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</si>
  <si>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</si>
  <si>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</si>
  <si>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</si>
  <si>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</si>
  <si>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</si>
  <si>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</si>
  <si>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</si>
  <si>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</si>
  <si>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</si>
  <si>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</si>
  <si>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</si>
  <si>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</si>
  <si>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</si>
  <si>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</si>
  <si>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</si>
  <si>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</si>
  <si>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</si>
  <si>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</si>
  <si>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</si>
  <si>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</si>
  <si>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</si>
  <si>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</si>
  <si>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</si>
  <si>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</si>
  <si>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</si>
  <si>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</si>
  <si>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</si>
  <si>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</si>
  <si>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</si>
  <si>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</si>
  <si>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</si>
  <si>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</si>
  <si>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</si>
  <si>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</si>
  <si>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</si>
  <si>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</si>
  <si>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</si>
  <si>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</si>
  <si>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</si>
  <si>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</si>
  <si>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</si>
  <si>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</si>
  <si>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</si>
  <si>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</si>
  <si>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</si>
  <si>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</si>
  <si>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</si>
  <si>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</si>
  <si>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</si>
  <si>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</si>
  <si>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</si>
  <si>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</si>
  <si>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</si>
  <si>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</si>
  <si>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</si>
  <si>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</si>
  <si>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</si>
  <si>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</si>
  <si>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</si>
  <si>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</si>
  <si>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</si>
  <si>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</si>
  <si>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</si>
  <si>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</si>
  <si>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</si>
  <si>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</si>
  <si>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</si>
  <si>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</si>
  <si>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</si>
  <si>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</si>
  <si>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</si>
  <si>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</si>
  <si>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</si>
  <si>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</si>
  <si>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</si>
  <si>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</si>
  <si>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</si>
  <si>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</si>
  <si>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</si>
  <si>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</si>
  <si>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</si>
  <si>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</si>
  <si>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</si>
  <si>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</si>
  <si>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</si>
  <si>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</si>
  <si>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</si>
  <si>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</si>
  <si>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</si>
  <si>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</si>
  <si>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</si>
  <si>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</si>
  <si>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</si>
  <si>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</si>
  <si>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</si>
  <si>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</si>
  <si>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</si>
  <si>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</si>
  <si>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</si>
  <si>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</si>
  <si>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</si>
  <si>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</si>
  <si>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</si>
  <si>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</si>
  <si>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</si>
  <si>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</si>
  <si>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</si>
  <si>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</si>
  <si>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</si>
  <si>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</si>
  <si>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</si>
  <si>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</si>
  <si>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</si>
  <si>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</si>
  <si>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</si>
  <si>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</si>
  <si>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</si>
  <si>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</si>
  <si>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</si>
  <si>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</si>
  <si>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</si>
  <si>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</si>
  <si>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</si>
  <si>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</si>
  <si>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</si>
  <si>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</si>
  <si>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</si>
  <si>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</si>
  <si>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</si>
  <si>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</si>
  <si>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</si>
  <si>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</si>
  <si>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</si>
  <si>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</si>
  <si>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</si>
  <si>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</si>
  <si>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</si>
  <si>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</si>
  <si>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</si>
  <si>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</si>
  <si>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</si>
  <si>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</si>
  <si>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</si>
  <si>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</si>
  <si>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</si>
  <si>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</si>
  <si>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</si>
  <si>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</si>
  <si>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</si>
  <si>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</si>
  <si>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</si>
  <si>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</si>
  <si>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</si>
  <si>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</si>
  <si>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</si>
  <si>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</si>
  <si>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</si>
  <si>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</si>
  <si>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</si>
  <si>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</si>
  <si>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</si>
  <si>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</si>
  <si>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</si>
  <si>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</si>
  <si>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</si>
  <si>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</si>
  <si>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</si>
  <si>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</si>
  <si>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</si>
  <si>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</si>
  <si>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</si>
  <si>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</si>
  <si>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</si>
  <si>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</si>
  <si>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</si>
  <si>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</si>
  <si>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</si>
  <si>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</si>
  <si>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</si>
  <si>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</si>
  <si>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</si>
  <si>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</si>
  <si>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</si>
  <si>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</si>
  <si>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</si>
  <si>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</si>
  <si>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</si>
  <si>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</si>
  <si>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</si>
  <si>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</si>
  <si>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</si>
  <si>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</si>
  <si>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</si>
  <si>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</si>
  <si>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</si>
  <si>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</si>
  <si>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</si>
  <si>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</si>
  <si>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</si>
  <si>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</si>
  <si>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</si>
  <si>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</si>
  <si>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</si>
  <si>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</si>
  <si>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</si>
  <si>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</si>
  <si>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</si>
  <si>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</si>
  <si>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</si>
  <si>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</si>
  <si>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</si>
  <si>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</si>
  <si>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</si>
  <si>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</si>
  <si>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</si>
  <si>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</si>
  <si>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</si>
  <si>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</si>
  <si>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</si>
  <si>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</si>
  <si>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</si>
  <si>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</si>
  <si>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</si>
  <si>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</si>
  <si>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</si>
  <si>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</si>
  <si>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</si>
  <si>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</si>
  <si>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</si>
  <si>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</si>
  <si>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</si>
  <si>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</si>
  <si>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</si>
  <si>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</si>
  <si>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</si>
  <si>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</si>
  <si>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</si>
  <si>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</si>
  <si>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</si>
  <si>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</si>
  <si>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</si>
  <si>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</si>
  <si>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</si>
  <si>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</si>
  <si>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</si>
  <si>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</si>
  <si>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</si>
  <si>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</si>
  <si>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</si>
  <si>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</si>
  <si>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</si>
  <si>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</si>
  <si>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</si>
  <si>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</si>
  <si>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</si>
  <si>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</si>
  <si>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</si>
  <si>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</si>
  <si>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</si>
  <si>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</si>
  <si>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</si>
  <si>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</si>
  <si>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</si>
  <si>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</si>
  <si>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</si>
  <si>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</si>
  <si>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</si>
  <si>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</si>
  <si>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</si>
  <si>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</si>
  <si>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</si>
  <si>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</si>
  <si>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</si>
  <si>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</si>
  <si>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</si>
  <si>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</si>
  <si>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</si>
  <si>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</si>
  <si>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</si>
  <si>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</si>
  <si>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</si>
  <si>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</si>
  <si>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</si>
  <si>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</si>
  <si>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</si>
  <si>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</si>
  <si>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</si>
  <si>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</si>
  <si>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</si>
  <si>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</si>
  <si>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</si>
  <si>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</si>
  <si>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</si>
  <si>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</si>
  <si>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</si>
  <si>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</si>
  <si>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</si>
  <si>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</si>
  <si>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</si>
  <si>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</si>
  <si>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</si>
  <si>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</si>
  <si>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</si>
  <si>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</si>
  <si>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</si>
  <si>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</si>
  <si>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</si>
  <si>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</si>
  <si>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</si>
  <si>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</si>
  <si>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</si>
  <si>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</si>
  <si>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</si>
  <si>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</si>
  <si>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</si>
  <si>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</si>
  <si>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</si>
  <si>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</si>
  <si>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</si>
  <si>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</si>
  <si>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</si>
  <si>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</si>
  <si>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</si>
  <si>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</si>
  <si>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</si>
  <si>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</si>
  <si>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</si>
  <si>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</si>
  <si>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</si>
  <si>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</si>
  <si>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</si>
  <si>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</si>
  <si>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</si>
  <si>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</si>
  <si>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</si>
  <si>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</si>
  <si>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</si>
  <si>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</si>
  <si>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</si>
  <si>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</si>
  <si>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</si>
  <si>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</si>
  <si>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</si>
  <si>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</si>
  <si>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</si>
  <si>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</si>
  <si>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</si>
  <si>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</si>
  <si>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</si>
  <si>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</si>
  <si>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</si>
  <si>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</si>
  <si>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</si>
  <si>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</si>
  <si>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</si>
  <si>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</si>
  <si>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</si>
  <si>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</si>
  <si>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</si>
  <si>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</si>
  <si>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</si>
  <si>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</si>
  <si>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</si>
  <si>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</si>
  <si>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</si>
  <si>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</si>
  <si>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</si>
  <si>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</si>
  <si>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</si>
  <si>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</si>
  <si>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</si>
  <si>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</si>
  <si>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</si>
  <si>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</si>
  <si>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</si>
  <si>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</si>
  <si>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</si>
  <si>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</si>
  <si>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</si>
  <si>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</si>
  <si>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</si>
  <si>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</si>
  <si>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</si>
  <si>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</si>
  <si>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</si>
  <si>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</si>
  <si>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</si>
  <si>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</si>
  <si>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</si>
  <si>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</si>
  <si>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</si>
  <si>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</si>
  <si>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</si>
  <si>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</si>
  <si>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</si>
  <si>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</si>
  <si>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</si>
  <si>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</si>
  <si>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</si>
  <si>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</si>
  <si>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</si>
  <si>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</si>
  <si>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</si>
  <si>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</si>
  <si>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</si>
  <si>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</si>
  <si>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</si>
  <si>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</si>
  <si>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</si>
  <si>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</si>
  <si>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</si>
  <si>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</si>
  <si>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</si>
  <si>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</si>
  <si>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</si>
  <si>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</si>
  <si>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</si>
  <si>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</si>
  <si>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</si>
  <si>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</si>
  <si>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</si>
  <si>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</si>
  <si>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</si>
  <si>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</si>
  <si>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</si>
  <si>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</si>
  <si>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</si>
  <si>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</si>
  <si>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</si>
  <si>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</si>
  <si>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</si>
  <si>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</si>
  <si>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</si>
  <si>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</si>
  <si>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</si>
  <si>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</si>
  <si>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</si>
  <si>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</si>
  <si>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</si>
  <si>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</si>
  <si>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</si>
  <si>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</si>
  <si>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</si>
  <si>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</si>
  <si>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</si>
  <si>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</si>
  <si>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</si>
  <si>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</si>
  <si>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</si>
  <si>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</si>
  <si>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</si>
  <si>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</si>
  <si>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</si>
  <si>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</si>
  <si>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</si>
  <si>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</si>
  <si>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</si>
  <si>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</si>
  <si>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</si>
  <si>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</si>
  <si>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</si>
  <si>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</si>
  <si>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</si>
  <si>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</si>
  <si>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</si>
  <si>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</si>
  <si>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</si>
  <si>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</si>
  <si>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</si>
  <si>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</si>
  <si>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</si>
  <si>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</si>
  <si>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</si>
  <si>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</si>
  <si>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</si>
  <si>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</si>
  <si>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</si>
  <si>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</si>
  <si>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</si>
  <si>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</si>
  <si>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</si>
  <si>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</si>
  <si>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</si>
  <si>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</si>
  <si>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</si>
  <si>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</si>
  <si>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</si>
  <si>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</si>
  <si>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</si>
  <si>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</si>
  <si>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</si>
  <si>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</si>
  <si>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</si>
  <si>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</si>
  <si>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</si>
  <si>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</si>
  <si>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</si>
  <si>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</si>
  <si>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</si>
  <si>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</si>
  <si>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</si>
  <si>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</si>
  <si>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</si>
  <si>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</si>
  <si>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</si>
  <si>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</si>
  <si>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</si>
  <si>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</si>
  <si>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</si>
  <si>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</si>
  <si>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</si>
  <si>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</si>
  <si>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</si>
  <si>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</si>
  <si>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</si>
  <si>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</si>
  <si>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</si>
  <si>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</si>
  <si>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</si>
  <si>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</si>
  <si>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</si>
  <si>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</si>
  <si>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</si>
  <si>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</si>
  <si>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</si>
  <si>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</si>
  <si>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</si>
  <si>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</si>
  <si>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</si>
  <si>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</si>
  <si>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</si>
  <si>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</si>
  <si>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</si>
  <si>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</si>
  <si>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</si>
  <si>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</si>
  <si>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</si>
  <si>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</si>
  <si>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</si>
  <si>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</si>
  <si>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</si>
  <si>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</si>
  <si>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</si>
  <si>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</si>
  <si>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</si>
  <si>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</si>
  <si>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</si>
  <si>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</si>
  <si>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</si>
  <si>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</si>
  <si>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</si>
  <si>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</si>
  <si>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</si>
  <si>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</si>
  <si>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</si>
  <si>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</si>
  <si>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</si>
  <si>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</si>
  <si>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</si>
  <si>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</si>
  <si>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</si>
  <si>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</si>
  <si>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</si>
  <si>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</si>
  <si>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</si>
  <si>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</si>
  <si>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</si>
  <si>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</si>
  <si>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</si>
  <si>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</si>
  <si>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</si>
  <si>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</si>
  <si>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</si>
  <si>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</si>
  <si>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</si>
  <si>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</si>
  <si>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</si>
  <si>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</si>
  <si>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</si>
  <si>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</si>
  <si>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</si>
  <si>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</si>
  <si>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</si>
  <si>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</si>
  <si>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</si>
  <si>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</si>
  <si>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</si>
  <si>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</si>
  <si>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</si>
  <si>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</si>
  <si>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</si>
  <si>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</si>
  <si>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</si>
  <si>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</si>
  <si>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</si>
  <si>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</si>
  <si>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</si>
  <si>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</si>
  <si>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</si>
  <si>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</si>
  <si>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</si>
  <si>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</si>
  <si>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</si>
  <si>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</si>
  <si>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</si>
  <si>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</si>
  <si>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</si>
  <si>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</si>
  <si>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</si>
  <si>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</si>
  <si>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</si>
  <si>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</si>
  <si>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</si>
  <si>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</si>
  <si>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</si>
  <si>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</si>
  <si>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</si>
  <si>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</si>
  <si>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</si>
  <si>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</si>
  <si>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</si>
  <si>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</si>
  <si>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</si>
  <si>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</si>
  <si>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</si>
  <si>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</si>
  <si>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</si>
  <si>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</si>
  <si>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</si>
  <si>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</si>
  <si>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</si>
  <si>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</si>
  <si>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</si>
  <si>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</si>
  <si>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</si>
  <si>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</si>
  <si>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</si>
  <si>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</si>
  <si>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</si>
  <si>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</si>
  <si>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</si>
  <si>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</si>
  <si>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</si>
  <si>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</si>
  <si>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</si>
  <si>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</si>
  <si>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</si>
  <si>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</si>
  <si>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</si>
  <si>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</si>
  <si>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</si>
  <si>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</si>
  <si>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</si>
  <si>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</si>
  <si>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</si>
  <si>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</si>
  <si>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</si>
  <si>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</si>
  <si>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</si>
  <si>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</si>
  <si>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</si>
  <si>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</si>
  <si>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</si>
  <si>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</si>
  <si>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</si>
  <si>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</si>
  <si>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</si>
  <si>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</si>
  <si>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</si>
  <si>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</si>
  <si>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</si>
  <si>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</si>
  <si>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</si>
  <si>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</si>
  <si>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</si>
  <si>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</si>
  <si>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</si>
  <si>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</si>
  <si>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</si>
  <si>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</si>
  <si>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</si>
  <si>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</si>
  <si>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</si>
  <si>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</si>
  <si>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</si>
  <si>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</si>
  <si>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</si>
  <si>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</si>
  <si>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</si>
  <si>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</si>
  <si>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</si>
  <si>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</si>
  <si>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</si>
  <si>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</si>
  <si>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</si>
  <si>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</si>
  <si>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</si>
  <si>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</si>
  <si>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</si>
  <si>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</si>
  <si>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</si>
  <si>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</si>
  <si>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</si>
  <si>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</si>
  <si>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</si>
  <si>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</si>
  <si>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</si>
  <si>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</si>
  <si>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</si>
  <si>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</si>
  <si>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</si>
  <si>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</si>
  <si>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</si>
  <si>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</si>
  <si>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</si>
  <si>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</si>
  <si>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</si>
  <si>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</si>
  <si>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</si>
  <si>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</si>
  <si>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</si>
  <si>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</si>
  <si>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</si>
  <si>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</si>
  <si>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</si>
  <si>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</si>
  <si>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</si>
  <si>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</si>
  <si>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</si>
  <si>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</si>
  <si>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</si>
  <si>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</si>
  <si>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</si>
  <si>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</si>
  <si>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</si>
  <si>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</si>
  <si>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</si>
  <si>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</si>
  <si>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</si>
  <si>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</si>
  <si>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</si>
  <si>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</si>
  <si>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</si>
  <si>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</si>
  <si>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</si>
  <si>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</si>
  <si>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</si>
  <si>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</si>
  <si>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</si>
  <si>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</si>
  <si>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</si>
  <si>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</si>
  <si>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</si>
  <si>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</si>
  <si>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</si>
  <si>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</si>
  <si>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</si>
  <si>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</si>
  <si>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</si>
  <si>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</si>
  <si>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</si>
  <si>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</si>
  <si>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</si>
  <si>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</si>
  <si>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</si>
  <si>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</si>
  <si>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</si>
  <si>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</si>
  <si>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</si>
  <si>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</si>
  <si>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</si>
  <si>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</si>
  <si>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</si>
  <si>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</si>
  <si>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</si>
  <si>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</si>
  <si>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</si>
  <si>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</si>
  <si>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</si>
  <si>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</si>
  <si>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</si>
  <si>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</si>
  <si>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</si>
  <si>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</si>
  <si>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</si>
  <si>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</si>
  <si>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</si>
  <si>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</si>
  <si>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</si>
  <si>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</si>
  <si>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</si>
  <si>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</si>
  <si>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</si>
  <si>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</si>
  <si>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</si>
  <si>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</si>
  <si>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</si>
  <si>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</si>
  <si>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</si>
  <si>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</si>
  <si>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</si>
  <si>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</si>
  <si>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</si>
  <si>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</si>
  <si>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</si>
  <si>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</si>
  <si>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</si>
  <si>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</si>
  <si>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</si>
  <si>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</si>
  <si>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</si>
  <si>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</si>
  <si>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</si>
  <si>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</si>
  <si>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</si>
  <si>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</si>
  <si>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</si>
  <si>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</si>
  <si>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</si>
  <si>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</si>
  <si>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</si>
  <si>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</si>
  <si>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</si>
  <si>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</si>
  <si>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</si>
  <si>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</si>
  <si>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</si>
  <si>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</si>
  <si>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</si>
  <si>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</si>
  <si>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</si>
  <si>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</si>
  <si>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</si>
  <si>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</si>
  <si>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</si>
  <si>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</si>
  <si>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</si>
  <si>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</si>
  <si>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</si>
  <si>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</si>
  <si>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</si>
  <si>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</si>
  <si>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</si>
  <si>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</si>
  <si>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</si>
  <si>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</si>
  <si>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</si>
  <si>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</si>
  <si>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</si>
  <si>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</si>
  <si>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</si>
  <si>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</si>
  <si>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</si>
  <si>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</si>
  <si>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</si>
  <si>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</si>
  <si>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</si>
  <si>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</si>
  <si>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</si>
  <si>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</si>
  <si>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</si>
  <si>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</si>
  <si>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</si>
  <si>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</si>
  <si>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</si>
  <si>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</si>
  <si>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</si>
  <si>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</si>
  <si>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</si>
  <si>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</si>
  <si>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</si>
  <si>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</si>
  <si>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</si>
  <si>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</si>
  <si>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</si>
  <si>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</si>
  <si>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</si>
  <si>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</si>
  <si>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</si>
  <si>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</si>
  <si>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</si>
  <si>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</si>
  <si>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</si>
  <si>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</si>
  <si>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</si>
  <si>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</si>
  <si>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</si>
  <si>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</si>
  <si>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</si>
  <si>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</si>
  <si>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</si>
  <si>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</si>
  <si>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</si>
  <si>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</si>
  <si>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</si>
  <si>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</si>
  <si>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</si>
  <si>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</si>
  <si>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</si>
  <si>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</si>
  <si>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</si>
  <si>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</si>
  <si>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</si>
  <si>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</si>
  <si>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</si>
  <si>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</si>
  <si>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</si>
  <si>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</si>
  <si>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</si>
  <si>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</si>
  <si>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</si>
  <si>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</si>
  <si>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</si>
  <si>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</si>
  <si>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</si>
  <si>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</si>
  <si>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</si>
  <si>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</si>
  <si>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</si>
  <si>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</si>
  <si>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</si>
  <si>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</si>
  <si>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</si>
  <si>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</si>
  <si>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</si>
  <si>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</si>
  <si>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</si>
  <si>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</si>
  <si>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</si>
  <si>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</si>
  <si>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</si>
  <si>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</si>
  <si>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</si>
  <si>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</si>
  <si>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</si>
  <si>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</si>
  <si>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</si>
  <si>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</si>
  <si>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</si>
  <si>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</si>
  <si>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</si>
  <si>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</si>
  <si>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</si>
  <si>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</si>
  <si>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</si>
  <si>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</si>
  <si>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</si>
  <si>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</si>
  <si>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</si>
  <si>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</si>
  <si>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</si>
  <si>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</si>
  <si>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</si>
  <si>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</si>
  <si>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</si>
  <si>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</si>
  <si>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</si>
  <si>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</si>
  <si>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</si>
  <si>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</si>
  <si>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</si>
  <si>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</si>
  <si>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</si>
  <si>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</si>
  <si>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</si>
  <si>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</si>
  <si>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</si>
  <si>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</si>
  <si>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</si>
  <si>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</si>
  <si>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</si>
  <si>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</si>
  <si>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</si>
  <si>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</si>
  <si>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</si>
  <si>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</si>
  <si>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</si>
  <si>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</si>
  <si>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</si>
  <si>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</si>
  <si>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</si>
  <si>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</si>
  <si>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</si>
  <si>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</si>
  <si>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</si>
  <si>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</si>
  <si>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</si>
  <si>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</si>
  <si>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</si>
  <si>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</si>
  <si>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</si>
  <si>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</si>
  <si>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</si>
  <si>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</si>
  <si>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</si>
  <si>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</si>
  <si>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</si>
  <si>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</si>
  <si>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</si>
  <si>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</si>
  <si>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</si>
  <si>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</si>
  <si>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</si>
  <si>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</si>
  <si>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</si>
  <si>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</si>
  <si>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</si>
  <si>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</si>
  <si>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</si>
  <si>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</si>
  <si>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</si>
  <si>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</si>
  <si>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</si>
  <si>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</si>
  <si>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</si>
  <si>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</si>
  <si>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</si>
  <si>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</si>
  <si>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</si>
  <si>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</si>
  <si>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</si>
  <si>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</si>
  <si>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</si>
  <si>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</si>
  <si>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</si>
  <si>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</si>
  <si>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</si>
  <si>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</si>
  <si>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</si>
  <si>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</si>
  <si>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</si>
  <si>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</si>
  <si>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</si>
  <si>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</si>
  <si>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</si>
  <si>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</si>
  <si>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</si>
  <si>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</si>
  <si>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</si>
  <si>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</si>
  <si>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</si>
  <si>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</si>
  <si>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</si>
  <si>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</si>
  <si>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</si>
  <si>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</si>
  <si>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</si>
  <si>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</si>
  <si>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</si>
  <si>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</si>
  <si>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</si>
  <si>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</si>
  <si>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</si>
  <si>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</si>
  <si>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</si>
  <si>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</si>
  <si>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</si>
  <si>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</si>
  <si>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</si>
  <si>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</si>
  <si>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</si>
  <si>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</si>
  <si>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</si>
  <si>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</si>
  <si>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</si>
  <si>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</si>
  <si>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</si>
  <si>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</si>
  <si>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</si>
  <si>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</si>
  <si>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</si>
  <si>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</si>
  <si>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</si>
  <si>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</si>
  <si>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</si>
  <si>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</si>
  <si>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</si>
  <si>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</si>
  <si>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</si>
  <si>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</si>
  <si>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</si>
  <si>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</si>
  <si>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</si>
  <si>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</si>
  <si>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</si>
  <si>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</si>
  <si>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</si>
  <si>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</si>
  <si>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</si>
  <si>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</si>
  <si>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</si>
  <si>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</si>
  <si>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</si>
  <si>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</si>
  <si>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</si>
  <si>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</si>
  <si>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</si>
  <si>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</si>
  <si>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</si>
  <si>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</si>
  <si>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</si>
  <si>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</si>
  <si>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</si>
  <si>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</si>
  <si>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</si>
  <si>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</si>
  <si>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</si>
  <si>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</si>
  <si>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</si>
  <si>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</si>
  <si>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</si>
  <si>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</si>
  <si>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</si>
  <si>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</si>
  <si>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</si>
  <si>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</si>
  <si>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</si>
  <si>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</si>
  <si>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</si>
  <si>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</si>
  <si>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</si>
  <si>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</si>
  <si>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</si>
  <si>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</si>
  <si>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</si>
  <si>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</si>
  <si>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</si>
  <si>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</si>
  <si>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</si>
  <si>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</si>
  <si>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</si>
  <si>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</si>
  <si>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</si>
  <si>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</si>
  <si>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</si>
  <si>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</si>
  <si>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</si>
  <si>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</si>
  <si>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</si>
  <si>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</si>
  <si>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</si>
  <si>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</si>
  <si>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</si>
  <si>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</si>
  <si>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</si>
  <si>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</si>
  <si>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</si>
  <si>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</si>
  <si>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</si>
  <si>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</si>
  <si>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</si>
  <si>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</si>
  <si>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</si>
  <si>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</si>
  <si>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</si>
  <si>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</si>
  <si>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</si>
  <si>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</si>
  <si>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</si>
  <si>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</si>
  <si>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</si>
  <si>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</si>
  <si>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</si>
  <si>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</si>
  <si>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</si>
  <si>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</si>
  <si>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</si>
  <si>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</si>
  <si>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</si>
  <si>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</si>
  <si>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</si>
  <si>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</si>
  <si>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</si>
  <si>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</si>
  <si>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</si>
  <si>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</si>
  <si>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</si>
  <si>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</si>
  <si>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</si>
  <si>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</si>
  <si>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</si>
  <si>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</si>
  <si>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</si>
  <si>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</si>
  <si>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</si>
  <si>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</si>
  <si>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</si>
  <si>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</si>
  <si>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</si>
  <si>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</si>
  <si>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</si>
  <si>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</si>
  <si>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</si>
  <si>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</si>
  <si>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</si>
  <si>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</si>
  <si>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</si>
  <si>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</si>
  <si>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</si>
  <si>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</si>
  <si>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</si>
  <si>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</si>
  <si>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</si>
  <si>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</si>
  <si>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</si>
  <si>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</si>
  <si>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</si>
  <si>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</si>
  <si>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</si>
  <si>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</si>
  <si>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</si>
  <si>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</si>
  <si>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</si>
  <si>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</si>
  <si>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</si>
  <si>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</si>
  <si>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</si>
  <si>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</si>
  <si>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</si>
  <si>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</si>
  <si>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</si>
  <si>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</si>
  <si>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</si>
  <si>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</si>
  <si>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</si>
  <si>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</si>
  <si>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</si>
  <si>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</si>
  <si>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</si>
  <si>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</si>
  <si>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</si>
  <si>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</si>
  <si>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</si>
  <si>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</si>
  <si>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</si>
  <si>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</si>
  <si>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</si>
  <si>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</si>
  <si>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</si>
  <si>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</si>
  <si>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</si>
  <si>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</si>
  <si>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</si>
  <si>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</si>
  <si>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</si>
  <si>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</si>
  <si>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</si>
  <si>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</si>
  <si>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</si>
  <si>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</si>
  <si>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</si>
  <si>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</si>
  <si>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</si>
  <si>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</si>
  <si>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</si>
  <si>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</si>
  <si>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</si>
  <si>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</si>
  <si>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</si>
  <si>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</si>
  <si>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</si>
  <si>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</si>
  <si>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</si>
  <si>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</si>
  <si>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</si>
  <si>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</si>
  <si>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</si>
  <si>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</si>
  <si>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</si>
  <si>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</si>
  <si>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</si>
  <si>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</si>
  <si>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</si>
  <si>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</si>
  <si>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</si>
  <si>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</si>
  <si>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</si>
  <si>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</si>
  <si>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</si>
  <si>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</si>
  <si>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</si>
  <si>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</si>
  <si>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</si>
  <si>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</si>
  <si>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</si>
  <si>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</si>
  <si>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</si>
  <si>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</si>
  <si>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</si>
  <si>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</si>
  <si>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</si>
  <si>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</si>
  <si>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</si>
  <si>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</si>
  <si>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</si>
  <si>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</si>
  <si>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</si>
  <si>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</si>
  <si>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</si>
  <si>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</si>
  <si>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</si>
  <si>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</si>
  <si>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</si>
  <si>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</si>
  <si>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</si>
  <si>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</si>
  <si>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</si>
  <si>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</si>
  <si>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</si>
  <si>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</si>
  <si>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</si>
  <si>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</si>
  <si>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</si>
  <si>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</si>
  <si>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</si>
  <si>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</si>
  <si>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</si>
  <si>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</si>
  <si>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</si>
  <si>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</si>
  <si>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</si>
  <si>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</si>
  <si>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</si>
  <si>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</si>
  <si>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</si>
  <si>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</si>
  <si>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</si>
  <si>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</si>
  <si>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</si>
  <si>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</si>
  <si>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</si>
  <si>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</si>
  <si>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</si>
  <si>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</si>
  <si>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</si>
  <si>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</si>
  <si>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</si>
  <si>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</si>
  <si>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</si>
  <si>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</si>
  <si>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</si>
  <si>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</si>
  <si>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</si>
  <si>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</si>
  <si>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</si>
  <si>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</si>
  <si>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</si>
  <si>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</si>
  <si>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</si>
  <si>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</si>
  <si>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</si>
  <si>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</si>
  <si>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</si>
  <si>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</si>
  <si>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</si>
  <si>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</si>
  <si>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</si>
  <si>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</si>
  <si>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</si>
  <si>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</si>
  <si>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</si>
  <si>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</si>
  <si>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</si>
  <si>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</si>
  <si>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</si>
  <si>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</si>
  <si>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</si>
  <si>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</si>
  <si>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</si>
  <si>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</si>
  <si>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</si>
  <si>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</si>
  <si>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</si>
  <si>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</si>
  <si>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</si>
  <si>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</si>
  <si>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</si>
  <si>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</si>
  <si>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</si>
  <si>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</si>
  <si>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</si>
  <si>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</si>
  <si>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</si>
  <si>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</si>
  <si>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</si>
  <si>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</si>
  <si>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</si>
  <si>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</si>
  <si>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</si>
  <si>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</si>
  <si>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</si>
  <si>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</si>
  <si>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</si>
  <si>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</si>
  <si>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</si>
  <si>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</si>
  <si>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</si>
  <si>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</si>
  <si>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</si>
  <si>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</si>
  <si>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</si>
  <si>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</si>
  <si>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</si>
  <si>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</si>
  <si>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</si>
  <si>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</si>
  <si>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</si>
  <si>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</si>
  <si>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</si>
  <si>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</si>
  <si>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</si>
  <si>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</si>
  <si>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</si>
  <si>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</si>
  <si>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</si>
  <si>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</si>
  <si>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</si>
  <si>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</si>
  <si>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</si>
  <si>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</si>
  <si>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</si>
  <si>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</si>
  <si>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</si>
  <si>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</si>
  <si>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</si>
  <si>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</si>
  <si>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</si>
  <si>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</si>
  <si>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</si>
  <si>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</si>
  <si>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</si>
  <si>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</si>
  <si>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</si>
  <si>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</si>
  <si>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</si>
  <si>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</si>
  <si>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</si>
  <si>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</si>
  <si>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</si>
  <si>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</si>
  <si>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</si>
  <si>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</si>
  <si>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</si>
  <si>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</si>
  <si>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</si>
  <si>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</si>
  <si>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</si>
  <si>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</si>
  <si>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</si>
  <si>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</si>
  <si>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</si>
  <si>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</si>
  <si>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</si>
  <si>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</si>
  <si>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</si>
  <si>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</si>
  <si>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</si>
  <si>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</si>
  <si>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</si>
  <si>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</si>
  <si>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</si>
  <si>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</si>
  <si>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</si>
  <si>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</si>
  <si>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</si>
  <si>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</si>
  <si>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</si>
  <si>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</si>
  <si>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</si>
  <si>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</si>
  <si>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</si>
  <si>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</si>
  <si>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</si>
  <si>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</si>
  <si>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</si>
  <si>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</si>
  <si>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</si>
  <si>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</si>
  <si>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</si>
  <si>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</si>
  <si>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</si>
  <si>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</si>
  <si>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</si>
  <si>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</si>
  <si>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</si>
  <si>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</si>
  <si>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</si>
  <si>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</si>
  <si>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</si>
  <si>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</si>
  <si>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</si>
  <si>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</si>
  <si>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</si>
  <si>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</si>
  <si>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</si>
  <si>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</si>
  <si>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</si>
  <si>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</si>
  <si>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</si>
  <si>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</si>
  <si>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</si>
  <si>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</si>
  <si>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</si>
  <si>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</si>
  <si>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</si>
  <si>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</si>
  <si>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</si>
  <si>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</si>
  <si>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</si>
  <si>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</si>
  <si>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</si>
  <si>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</si>
  <si>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</si>
  <si>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</si>
  <si>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</si>
  <si>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</si>
  <si>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</si>
  <si>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</si>
  <si>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</si>
  <si>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</si>
  <si>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</si>
  <si>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</si>
  <si>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</si>
  <si>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</si>
  <si>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</si>
  <si>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</si>
  <si>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</si>
  <si>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</si>
  <si>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</si>
  <si>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</si>
  <si>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</si>
  <si>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</si>
  <si>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</si>
  <si>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</si>
  <si>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</si>
  <si>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</si>
  <si>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</si>
  <si>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</si>
  <si>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</si>
  <si>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</si>
  <si>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</si>
  <si>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</si>
  <si>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</si>
  <si>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</si>
  <si>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</si>
  <si>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</si>
  <si>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</si>
  <si>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</si>
  <si>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</si>
  <si>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</si>
  <si>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</si>
  <si>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</si>
  <si>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</si>
  <si>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</si>
  <si>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</si>
  <si>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</si>
  <si>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</si>
  <si>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</si>
  <si>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</si>
  <si>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</si>
  <si>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</si>
  <si>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</si>
  <si>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</si>
  <si>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</si>
  <si>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</si>
  <si>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</si>
  <si>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</si>
  <si>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</si>
  <si>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</si>
  <si>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</si>
  <si>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</si>
  <si>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</si>
  <si>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</si>
  <si>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</si>
  <si>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</si>
  <si>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</si>
  <si>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</si>
  <si>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</si>
  <si>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</si>
  <si>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</si>
  <si>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</si>
  <si>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</si>
  <si>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</si>
  <si>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</si>
  <si>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</si>
  <si>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</si>
  <si>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</si>
  <si>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</si>
  <si>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</si>
  <si>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</si>
  <si>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</si>
  <si>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</si>
  <si>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</si>
  <si>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</si>
  <si>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</si>
  <si>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</si>
  <si>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</si>
  <si>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</si>
  <si>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</si>
  <si>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</si>
  <si>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</si>
  <si>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</si>
  <si>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</si>
  <si>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</si>
  <si>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</si>
  <si>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</si>
  <si>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</si>
  <si>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</si>
  <si>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</si>
  <si>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</si>
  <si>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</si>
  <si>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</si>
  <si>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</si>
  <si>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</si>
  <si>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</si>
  <si>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</si>
  <si>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</si>
  <si>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</si>
  <si>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</si>
  <si>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</si>
  <si>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</si>
  <si>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</si>
  <si>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</si>
  <si>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</si>
  <si>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</si>
  <si>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</si>
  <si>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</si>
  <si>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</si>
  <si>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</si>
  <si>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</si>
  <si>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</si>
  <si>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</si>
  <si>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</si>
  <si>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</si>
  <si>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</si>
  <si>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</si>
  <si>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</si>
  <si>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</si>
  <si>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</si>
  <si>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</si>
  <si>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</si>
  <si>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</si>
  <si>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</si>
  <si>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</si>
  <si>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</si>
  <si>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</si>
  <si>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</si>
  <si>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</si>
  <si>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</si>
  <si>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</si>
  <si>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</si>
  <si>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</si>
  <si>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</si>
  <si>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</si>
  <si>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</si>
  <si>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</si>
  <si>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</si>
  <si>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</si>
  <si>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</si>
  <si>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</si>
  <si>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</si>
  <si>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</si>
  <si>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</si>
  <si>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</si>
  <si>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</si>
  <si>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</si>
  <si>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</si>
  <si>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</si>
  <si>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</si>
  <si>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</si>
  <si>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</si>
  <si>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</si>
  <si>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</si>
  <si>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</si>
  <si>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</si>
  <si>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</si>
  <si>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</si>
  <si>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</si>
  <si>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</si>
  <si>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</si>
  <si>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</si>
  <si>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</si>
  <si>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</si>
  <si>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</si>
  <si>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</si>
  <si>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</si>
  <si>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</si>
  <si>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</si>
  <si>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</si>
  <si>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</si>
  <si>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</si>
  <si>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</si>
  <si>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</si>
  <si>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</si>
  <si>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</si>
  <si>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</si>
  <si>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</si>
  <si>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</si>
  <si>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</si>
  <si>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</si>
  <si>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</si>
  <si>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</si>
  <si>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</si>
  <si>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</si>
  <si>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</si>
  <si>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</si>
  <si>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</si>
  <si>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</si>
  <si>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</si>
  <si>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</si>
  <si>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</si>
  <si>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</si>
  <si>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</si>
  <si>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</si>
  <si>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</si>
  <si>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</si>
  <si>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</si>
  <si>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</si>
  <si>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</si>
  <si>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</si>
  <si>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</si>
  <si>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</si>
  <si>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</si>
  <si>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</si>
  <si>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</si>
  <si>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</si>
  <si>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</si>
  <si>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</si>
  <si>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</si>
  <si>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</si>
  <si>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</si>
  <si>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</si>
  <si>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</si>
  <si>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</si>
  <si>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</si>
  <si>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</si>
  <si>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</si>
  <si>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</si>
  <si>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</si>
  <si>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</si>
  <si>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</si>
  <si>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</si>
  <si>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</si>
  <si>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</si>
  <si>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</si>
  <si>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</si>
  <si>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</si>
  <si>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</si>
  <si>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</si>
  <si>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</si>
  <si>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</si>
  <si>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</si>
  <si>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</si>
  <si>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</si>
  <si>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</si>
  <si>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</si>
  <si>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</si>
  <si>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</si>
  <si>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</si>
  <si>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</si>
  <si>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</si>
  <si>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</si>
  <si>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</si>
  <si>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</si>
  <si>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</si>
  <si>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</si>
  <si>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</si>
  <si>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</si>
  <si>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</si>
  <si>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</si>
  <si>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</si>
  <si>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</si>
  <si>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</si>
  <si>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</si>
  <si>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</si>
  <si>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</si>
  <si>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</si>
  <si>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</si>
  <si>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</si>
  <si>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</si>
  <si>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</si>
  <si>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</si>
  <si>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</si>
  <si>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</si>
  <si>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</si>
  <si>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</si>
  <si>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</si>
  <si>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</si>
  <si>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</si>
  <si>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</si>
  <si>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</si>
  <si>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</si>
  <si>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</si>
  <si>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</si>
  <si>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</si>
  <si>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</si>
  <si>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</si>
  <si>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</si>
  <si>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</si>
  <si>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</si>
  <si>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</si>
  <si>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</si>
  <si>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</si>
  <si>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</si>
  <si>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</si>
  <si>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</si>
  <si>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</si>
  <si>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</si>
  <si>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</si>
  <si>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</si>
  <si>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</si>
  <si>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</si>
  <si>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</si>
  <si>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</si>
  <si>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</si>
  <si>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</si>
  <si>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</si>
  <si>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</si>
  <si>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</si>
  <si>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</si>
  <si>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</si>
  <si>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</si>
  <si>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</si>
  <si>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</si>
  <si>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</si>
  <si>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</si>
  <si>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</si>
  <si>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</si>
  <si>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</si>
  <si>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</si>
  <si>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</si>
  <si>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</si>
  <si>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</si>
  <si>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</si>
  <si>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</si>
  <si>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</si>
  <si>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</si>
  <si>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</si>
  <si>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</si>
  <si>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</si>
  <si>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</si>
  <si>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</si>
  <si>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</si>
  <si>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</si>
  <si>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</si>
  <si>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</si>
  <si>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</si>
  <si>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</si>
  <si>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</si>
  <si>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</si>
  <si>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</si>
  <si>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</si>
  <si>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</si>
  <si>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</si>
  <si>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</si>
  <si>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</si>
  <si>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</si>
  <si>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</si>
  <si>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</si>
  <si>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</si>
  <si>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</si>
  <si>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</si>
  <si>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</si>
  <si>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</si>
  <si>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</si>
  <si>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</si>
  <si>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</si>
  <si>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</si>
  <si>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</si>
  <si>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</si>
  <si>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</si>
  <si>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</si>
  <si>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</si>
  <si>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</si>
  <si>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</si>
  <si>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</si>
  <si>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</si>
  <si>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</si>
  <si>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</si>
  <si>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</si>
  <si>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</si>
  <si>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</si>
  <si>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</si>
  <si>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</si>
  <si>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</si>
  <si>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</si>
  <si>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</si>
  <si>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</si>
  <si>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</si>
  <si>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</si>
  <si>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</si>
  <si>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</si>
  <si>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</si>
  <si>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</si>
  <si>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</si>
  <si>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</si>
  <si>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</si>
  <si>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</si>
  <si>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</si>
  <si>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</si>
  <si>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</si>
  <si>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</si>
  <si>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</si>
  <si>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</si>
  <si>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</si>
  <si>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</si>
  <si>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</si>
  <si>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</si>
  <si>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</si>
  <si>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</si>
  <si>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</si>
  <si>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</si>
  <si>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</si>
  <si>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</si>
  <si>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</si>
  <si>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</si>
  <si>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</si>
  <si>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</si>
  <si>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</si>
  <si>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</si>
  <si>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</si>
  <si>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</si>
  <si>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</si>
  <si>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</si>
  <si>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</si>
  <si>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</si>
  <si>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</si>
  <si>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</si>
  <si>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</si>
  <si>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</si>
  <si>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</si>
  <si>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</si>
  <si>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</si>
  <si>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</si>
  <si>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</si>
  <si>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</si>
  <si>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</si>
  <si>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</si>
  <si>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</si>
  <si>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</si>
  <si>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</si>
  <si>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</si>
  <si>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</si>
  <si>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</si>
  <si>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</si>
  <si>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</si>
  <si>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</si>
  <si>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</si>
  <si>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</si>
  <si>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</si>
  <si>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</si>
  <si>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</si>
  <si>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</si>
  <si>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</si>
  <si>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</si>
  <si>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</si>
  <si>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</si>
  <si>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</si>
  <si>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</si>
  <si>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</si>
  <si>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</si>
  <si>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</si>
  <si>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</si>
  <si>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</si>
  <si>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</si>
  <si>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</si>
  <si>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</si>
  <si>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</si>
  <si>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</si>
  <si>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</si>
  <si>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</si>
  <si>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</si>
  <si>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</si>
  <si>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</si>
  <si>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</si>
  <si>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</si>
  <si>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</si>
  <si>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</si>
  <si>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</si>
  <si>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</si>
  <si>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</si>
  <si>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</si>
  <si>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</si>
  <si>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</si>
  <si>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</si>
  <si>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</si>
  <si>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</si>
  <si>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</si>
  <si>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</si>
  <si>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</si>
  <si>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</si>
  <si>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</si>
  <si>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</si>
  <si>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</si>
  <si>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</si>
  <si>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</si>
  <si>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</si>
  <si>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</si>
  <si>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</si>
  <si>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</si>
  <si>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</si>
  <si>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</si>
  <si>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</si>
  <si>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</si>
  <si>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</si>
  <si>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</si>
  <si>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</si>
  <si>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</si>
  <si>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</si>
  <si>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</si>
  <si>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</si>
  <si>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</si>
  <si>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</si>
  <si>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</si>
  <si>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</si>
  <si>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</si>
  <si>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</si>
  <si>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</si>
  <si>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</si>
  <si>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</si>
  <si>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</si>
  <si>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</si>
  <si>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</si>
  <si>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</si>
  <si>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</si>
  <si>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</si>
  <si>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</si>
  <si>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</si>
  <si>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</si>
  <si>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</si>
  <si>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</si>
  <si>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</si>
  <si>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</si>
  <si>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</si>
  <si>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</si>
  <si>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</si>
  <si>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</si>
  <si>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</si>
  <si>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</si>
  <si>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</si>
  <si>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</si>
  <si>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</si>
  <si>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</si>
  <si>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</si>
  <si>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</si>
  <si>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</si>
  <si>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</si>
  <si>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</si>
  <si>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</si>
  <si>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</si>
  <si>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</si>
  <si>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</si>
  <si>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</si>
  <si>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</si>
  <si>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</si>
  <si>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</si>
  <si>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</si>
  <si>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</si>
  <si>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</si>
  <si>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</si>
  <si>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</si>
  <si>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</si>
  <si>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</si>
  <si>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</si>
  <si>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</si>
  <si>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</si>
  <si>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</si>
  <si>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</si>
  <si>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</si>
  <si>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</si>
  <si>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</si>
  <si>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</si>
  <si>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</si>
  <si>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</si>
  <si>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</si>
  <si>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</si>
  <si>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</si>
  <si>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</si>
  <si>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</si>
  <si>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</si>
  <si>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</si>
  <si>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</si>
  <si>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</si>
  <si>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</si>
  <si>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</si>
  <si>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</si>
  <si>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</si>
  <si>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</si>
  <si>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</si>
  <si>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</si>
  <si>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</si>
  <si>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</si>
  <si>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</si>
  <si>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</si>
  <si>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</si>
  <si>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</si>
  <si>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</si>
  <si>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</si>
  <si>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</si>
  <si>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</si>
  <si>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</si>
  <si>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</si>
  <si>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</si>
  <si>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</si>
  <si>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</si>
  <si>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</si>
  <si>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</si>
  <si>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</si>
  <si>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</si>
  <si>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</si>
  <si>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</si>
  <si>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</si>
  <si>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</si>
  <si>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</si>
  <si>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</si>
  <si>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</si>
  <si>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</si>
  <si>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</si>
  <si>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</si>
  <si>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</si>
  <si>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</si>
  <si>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</si>
  <si>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</si>
  <si>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</si>
  <si>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</si>
  <si>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</si>
  <si>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</si>
  <si>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</si>
  <si>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</si>
  <si>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</si>
  <si>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</si>
  <si>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</si>
  <si>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</si>
  <si>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</si>
  <si>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</si>
  <si>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</si>
  <si>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</si>
  <si>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</si>
  <si>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</si>
  <si>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</si>
  <si>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</si>
  <si>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</si>
  <si>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</si>
  <si>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</si>
  <si>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</si>
  <si>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</si>
  <si>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</si>
  <si>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</si>
  <si>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</si>
  <si>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</si>
  <si>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</si>
  <si>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</si>
  <si>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</si>
  <si>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</si>
  <si>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</si>
  <si>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</si>
  <si>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</si>
  <si>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</si>
  <si>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</si>
  <si>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</si>
  <si>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</si>
  <si>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</si>
  <si>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</si>
  <si>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</si>
  <si>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</si>
  <si>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</si>
  <si>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</si>
  <si>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</si>
  <si>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</si>
  <si>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</si>
  <si>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</si>
  <si>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</si>
  <si>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</si>
  <si>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</si>
  <si>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</si>
  <si>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</si>
  <si>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</si>
  <si>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</si>
  <si>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</si>
  <si>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</si>
  <si>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</si>
  <si>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</si>
  <si>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</si>
  <si>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</si>
  <si>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</si>
  <si>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</si>
  <si>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</si>
  <si>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</si>
  <si>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</si>
  <si>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</si>
  <si>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</si>
  <si>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</si>
  <si>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</si>
  <si>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</si>
  <si>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</si>
  <si>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</si>
  <si>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</si>
  <si>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</si>
  <si>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</si>
  <si>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</si>
  <si>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</si>
  <si>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</si>
  <si>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</si>
  <si>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</si>
  <si>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</si>
  <si>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</si>
  <si>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</si>
  <si>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</si>
  <si>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</si>
  <si>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</si>
  <si>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</si>
  <si>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</si>
  <si>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</si>
  <si>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</si>
  <si>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</si>
  <si>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</si>
  <si>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</si>
  <si>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</si>
  <si>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</si>
  <si>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</si>
  <si>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</si>
  <si>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</si>
  <si>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</si>
  <si>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</si>
  <si>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</si>
  <si>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</si>
  <si>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</si>
  <si>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</si>
  <si>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</si>
  <si>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</si>
  <si>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</si>
  <si>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</si>
  <si>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</si>
  <si>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</si>
  <si>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</si>
  <si>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</si>
  <si>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</si>
  <si>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</si>
  <si>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</si>
  <si>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</si>
  <si>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</si>
  <si>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</si>
  <si>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</si>
  <si>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</si>
  <si>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</si>
  <si>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</si>
  <si>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</si>
  <si>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</si>
  <si>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</si>
  <si>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</si>
  <si>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</si>
  <si>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</si>
  <si>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</si>
  <si>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</si>
  <si>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</si>
  <si>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</si>
  <si>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</si>
  <si>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</si>
  <si>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</si>
  <si>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</si>
  <si>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</si>
  <si>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</si>
  <si>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</si>
  <si>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</si>
  <si>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</si>
  <si>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</si>
  <si>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</si>
  <si>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</si>
  <si>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</si>
  <si>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</si>
  <si>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</si>
  <si>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</si>
  <si>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</si>
  <si>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</si>
  <si>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</si>
  <si>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</si>
  <si>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</si>
  <si>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</si>
  <si>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</si>
  <si>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</si>
  <si>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</si>
  <si>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</si>
  <si>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</si>
  <si>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</si>
  <si>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</si>
  <si>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</si>
  <si>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</si>
  <si>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</si>
  <si>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</si>
  <si>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</si>
  <si>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</si>
  <si>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</si>
  <si>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</si>
  <si>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</si>
  <si>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</si>
  <si>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</si>
  <si>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</si>
  <si>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</si>
  <si>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</si>
  <si>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</si>
  <si>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</si>
  <si>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</si>
  <si>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</si>
  <si>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</si>
  <si>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</si>
  <si>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</si>
  <si>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</si>
  <si>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</si>
  <si>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</si>
  <si>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</si>
  <si>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</si>
  <si>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</si>
  <si>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</si>
  <si>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</si>
  <si>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</si>
  <si>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</si>
  <si>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</si>
  <si>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</si>
  <si>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</si>
  <si>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</si>
  <si>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</si>
  <si>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</si>
  <si>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</si>
  <si>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</si>
  <si>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</si>
  <si>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</si>
  <si>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</si>
  <si>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</si>
  <si>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</si>
  <si>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</si>
  <si>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</si>
  <si>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</si>
  <si>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</si>
  <si>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</si>
  <si>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</si>
  <si>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</si>
  <si>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</si>
  <si>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</si>
  <si>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</si>
  <si>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</si>
  <si>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</si>
  <si>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</si>
  <si>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</si>
  <si>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</si>
  <si>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</si>
  <si>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</si>
  <si>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</si>
  <si>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</si>
  <si>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</si>
  <si>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</si>
  <si>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</si>
  <si>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</si>
  <si>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</si>
  <si>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</si>
  <si>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</si>
  <si>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</si>
  <si>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</si>
  <si>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</si>
  <si>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</si>
  <si>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</si>
  <si>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</si>
  <si>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</si>
  <si>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</si>
  <si>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</si>
  <si>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</si>
  <si>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</si>
  <si>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</si>
  <si>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</si>
  <si>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</si>
  <si>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</si>
  <si>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</si>
  <si>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</si>
  <si>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</si>
  <si>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</si>
  <si>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</si>
  <si>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</si>
  <si>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</si>
  <si>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</si>
  <si>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</si>
  <si>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</si>
  <si>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</si>
  <si>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</si>
  <si>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</si>
  <si>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</si>
  <si>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</si>
  <si>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</si>
  <si>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</si>
  <si>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</si>
  <si>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</si>
  <si>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</si>
  <si>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</si>
  <si>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</si>
  <si>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</si>
  <si>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</si>
  <si>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</si>
  <si>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</si>
  <si>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</si>
  <si>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</si>
  <si>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</si>
  <si>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</si>
  <si>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</si>
  <si>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</si>
  <si>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</si>
  <si>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</si>
  <si>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</si>
  <si>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</si>
  <si>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</si>
  <si>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</si>
  <si>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</si>
  <si>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</si>
  <si>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</si>
  <si>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</si>
  <si>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</si>
  <si>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</si>
  <si>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</si>
  <si>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</si>
  <si>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</si>
  <si>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</si>
  <si>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</si>
  <si>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</si>
  <si>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</si>
  <si>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</si>
  <si>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</si>
  <si>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</si>
  <si>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</si>
  <si>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</si>
  <si>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</si>
  <si>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</si>
  <si>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</si>
  <si>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</si>
  <si>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</si>
  <si>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</si>
  <si>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</si>
  <si>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</si>
  <si>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</si>
  <si>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</si>
  <si>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</si>
  <si>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</si>
  <si>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</si>
  <si>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</si>
  <si>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</si>
  <si>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</si>
  <si>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</si>
  <si>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</si>
  <si>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</si>
  <si>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</si>
  <si>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</si>
  <si>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</si>
  <si>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</si>
  <si>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</si>
  <si>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</si>
  <si>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</si>
  <si>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</si>
  <si>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</si>
  <si>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</si>
  <si>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</si>
  <si>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</si>
  <si>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</si>
  <si>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</si>
  <si>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</si>
  <si>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</si>
  <si>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</si>
  <si>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</si>
  <si>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</si>
  <si>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</si>
  <si>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</si>
  <si>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</si>
  <si>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</si>
  <si>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</si>
  <si>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</si>
  <si>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</si>
  <si>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</si>
  <si>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</si>
  <si>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</si>
  <si>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</si>
  <si>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</si>
  <si>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</si>
  <si>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</si>
  <si>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</si>
  <si>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</si>
  <si>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</si>
  <si>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</si>
  <si>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</si>
  <si>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</si>
  <si>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</si>
  <si>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</si>
  <si>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</si>
  <si>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</si>
  <si>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</si>
  <si>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</si>
  <si>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</si>
  <si>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</si>
  <si>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</si>
  <si>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</si>
  <si>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</si>
  <si>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</si>
  <si>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</si>
  <si>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</si>
  <si>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</si>
  <si>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</si>
  <si>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</si>
  <si>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</si>
  <si>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</si>
  <si>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</si>
  <si>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</si>
  <si>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</si>
  <si>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</si>
  <si>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</si>
  <si>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</si>
  <si>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</si>
  <si>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</si>
  <si>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</si>
  <si>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</si>
  <si>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</si>
  <si>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</si>
  <si>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</si>
  <si>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</si>
  <si>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</si>
  <si>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</si>
  <si>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</si>
  <si>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</si>
  <si>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</si>
  <si>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</si>
  <si>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</si>
  <si>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</si>
  <si>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</si>
  <si>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</si>
  <si>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</si>
  <si>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</si>
  <si>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</si>
  <si>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</si>
  <si>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</si>
  <si>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</si>
  <si>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</si>
  <si>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</si>
  <si>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</si>
  <si>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</si>
  <si>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</si>
  <si>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</si>
  <si>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</si>
  <si>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</si>
  <si>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</si>
  <si>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</si>
  <si>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</si>
  <si>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</si>
  <si>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</si>
  <si>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</si>
  <si>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</si>
  <si>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</si>
  <si>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</si>
  <si>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</si>
  <si>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</si>
  <si>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</si>
  <si>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</si>
  <si>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</si>
  <si>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</si>
  <si>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</si>
  <si>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</si>
  <si>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</si>
  <si>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</si>
  <si>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</si>
  <si>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</si>
  <si>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</si>
  <si>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</si>
  <si>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</si>
  <si>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</si>
  <si>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</si>
  <si>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</si>
  <si>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</si>
  <si>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</si>
  <si>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</si>
  <si>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</si>
  <si>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</si>
  <si>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</si>
  <si>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</si>
  <si>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</si>
  <si>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</si>
  <si>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</si>
  <si>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</si>
  <si>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</si>
  <si>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</si>
  <si>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</si>
  <si>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</si>
  <si>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</si>
  <si>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</si>
  <si>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</si>
  <si>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</si>
  <si>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</si>
  <si>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</si>
  <si>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</si>
  <si>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</si>
  <si>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</si>
  <si>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</si>
  <si>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</si>
  <si>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</si>
  <si>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</si>
  <si>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</si>
  <si>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</si>
  <si>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</si>
  <si>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</si>
  <si>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</si>
  <si>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</si>
  <si>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</si>
  <si>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</si>
  <si>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</si>
  <si>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</si>
  <si>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</si>
  <si>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</si>
  <si>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</si>
  <si>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</si>
  <si>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</si>
  <si>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</si>
  <si>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</si>
  <si>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</si>
  <si>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</si>
  <si>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</si>
  <si>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</si>
  <si>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</si>
  <si>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</si>
  <si>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</si>
  <si>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</si>
  <si>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</si>
  <si>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</si>
  <si>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</si>
  <si>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</si>
  <si>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</si>
  <si>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</si>
  <si>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</si>
  <si>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</si>
  <si>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</si>
  <si>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</si>
  <si>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</si>
  <si>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</si>
  <si>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</si>
  <si>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</si>
  <si>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</si>
  <si>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</si>
  <si>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</si>
  <si>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</si>
  <si>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</si>
  <si>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</si>
  <si>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</si>
  <si>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</si>
  <si>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</si>
  <si>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</si>
  <si>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</si>
  <si>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</si>
  <si>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</si>
  <si>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</si>
  <si>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</si>
  <si>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</si>
  <si>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</si>
  <si>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</si>
  <si>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</si>
  <si>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</si>
  <si>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</si>
  <si>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</si>
  <si>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</si>
  <si>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</si>
  <si>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</si>
  <si>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</si>
  <si>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</si>
  <si>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</si>
  <si>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</si>
  <si>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</si>
  <si>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</si>
  <si>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</si>
  <si>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</si>
  <si>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</si>
  <si>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</si>
  <si>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</si>
  <si>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</si>
  <si>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</si>
  <si>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</si>
  <si>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</si>
  <si>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</si>
  <si>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</si>
  <si>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</si>
  <si>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</si>
  <si>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</si>
  <si>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</si>
  <si>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</si>
  <si>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</si>
  <si>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</si>
  <si>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</si>
  <si>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</si>
  <si>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</si>
  <si>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</si>
  <si>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</si>
  <si>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</si>
  <si>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</si>
  <si>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</si>
  <si>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</si>
  <si>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</si>
  <si>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</si>
  <si>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</si>
  <si>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</si>
  <si>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</si>
  <si>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</si>
  <si>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</si>
  <si>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</si>
  <si>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</si>
  <si>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</si>
  <si>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</si>
  <si>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</si>
  <si>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</si>
  <si>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</si>
  <si>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</si>
  <si>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</si>
  <si>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</si>
  <si>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</si>
  <si>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</si>
  <si>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</si>
  <si>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</si>
  <si>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</si>
  <si>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</si>
  <si>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</si>
  <si>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</si>
  <si>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</si>
  <si>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</si>
  <si>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</si>
  <si>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</si>
  <si>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</si>
  <si>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</si>
  <si>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</si>
  <si>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</si>
  <si>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</si>
  <si>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</si>
  <si>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</si>
  <si>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</si>
  <si>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</si>
  <si>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</si>
  <si>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</si>
  <si>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</si>
  <si>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</si>
  <si>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</si>
  <si>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</si>
  <si>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</si>
  <si>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</si>
  <si>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</si>
  <si>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</si>
  <si>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</si>
  <si>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</si>
  <si>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</si>
  <si>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</si>
  <si>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</si>
  <si>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</si>
  <si>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</si>
  <si>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</si>
  <si>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</si>
  <si>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</si>
  <si>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</si>
  <si>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</si>
  <si>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</si>
  <si>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</si>
  <si>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</si>
  <si>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</si>
  <si>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</si>
  <si>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</si>
  <si>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</si>
  <si>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</si>
  <si>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</si>
  <si>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</si>
  <si>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</si>
  <si>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</si>
  <si>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</si>
  <si>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</si>
  <si>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</si>
  <si>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</si>
  <si>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</si>
  <si>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</si>
  <si>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</si>
  <si>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</si>
  <si>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</si>
  <si>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</si>
  <si>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</si>
  <si>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</si>
  <si>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</si>
  <si>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</si>
  <si>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</si>
  <si>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</si>
  <si>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</si>
  <si>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</si>
  <si>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</si>
  <si>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</si>
  <si>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</si>
  <si>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</si>
  <si>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</si>
  <si>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</si>
  <si>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</si>
  <si>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</si>
  <si>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</si>
  <si>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</si>
  <si>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</si>
  <si>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</si>
  <si>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</si>
  <si>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</si>
  <si>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</si>
  <si>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</si>
  <si>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</si>
  <si>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</si>
  <si>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</si>
  <si>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</si>
  <si>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</si>
  <si>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</si>
  <si>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</si>
  <si>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</si>
  <si>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</si>
  <si>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</si>
  <si>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</si>
  <si>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</si>
  <si>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</si>
  <si>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</si>
  <si>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</si>
  <si>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</si>
  <si>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</si>
  <si>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</si>
  <si>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</si>
  <si>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</si>
  <si>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</si>
  <si>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</si>
  <si>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</si>
  <si>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</si>
  <si>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</si>
  <si>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</si>
  <si>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</si>
  <si>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</si>
  <si>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</si>
  <si>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</si>
  <si>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</si>
  <si>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</si>
  <si>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</si>
  <si>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</si>
  <si>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</si>
  <si>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</si>
  <si>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</si>
  <si>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</si>
  <si>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</si>
  <si>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</si>
  <si>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</si>
  <si>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</si>
  <si>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</si>
  <si>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</si>
  <si>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</si>
  <si>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</si>
  <si>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</si>
  <si>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</si>
  <si>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</si>
  <si>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</si>
  <si>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</si>
  <si>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</si>
  <si>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</si>
  <si>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</si>
  <si>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</si>
  <si>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</si>
  <si>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</si>
  <si>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</si>
  <si>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</si>
  <si>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</si>
  <si>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</si>
  <si>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</si>
  <si>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</si>
  <si>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</si>
  <si>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</si>
  <si>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</si>
  <si>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</si>
  <si>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</si>
  <si>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</si>
  <si>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</si>
  <si>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</si>
  <si>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</si>
  <si>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</si>
  <si>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</si>
  <si>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</si>
  <si>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</si>
  <si>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</si>
  <si>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</si>
  <si>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</si>
  <si>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</si>
  <si>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</si>
  <si>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</si>
  <si>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</si>
  <si>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</si>
  <si>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</si>
  <si>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</si>
  <si>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</si>
  <si>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</si>
  <si>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</si>
  <si>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</si>
  <si>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</si>
  <si>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</si>
  <si>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</si>
  <si>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</si>
  <si>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</si>
  <si>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</si>
  <si>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</si>
  <si>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</si>
  <si>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</si>
  <si>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</si>
  <si>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</si>
  <si>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</si>
  <si>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</si>
  <si>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</si>
  <si>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</si>
  <si>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</si>
  <si>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</si>
  <si>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</si>
  <si>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</si>
  <si>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</si>
  <si>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</si>
  <si>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</si>
  <si>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</si>
  <si>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</si>
  <si>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</si>
  <si>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</si>
  <si>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</si>
  <si>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</si>
  <si>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</si>
  <si>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</si>
  <si>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</si>
  <si>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</si>
  <si>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</si>
  <si>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</si>
  <si>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</si>
  <si>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</si>
  <si>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</si>
  <si>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</si>
  <si>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</si>
  <si>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</si>
  <si>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</si>
  <si>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</si>
  <si>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</si>
  <si>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</si>
  <si>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</si>
  <si>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</si>
  <si>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</si>
  <si>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</si>
  <si>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</si>
  <si>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</si>
  <si>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</si>
  <si>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</si>
  <si>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</si>
  <si>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</si>
  <si>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</si>
  <si>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</si>
  <si>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</si>
  <si>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</si>
  <si>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</si>
  <si>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</si>
  <si>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</si>
  <si>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</si>
  <si>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</si>
  <si>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</si>
  <si>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</si>
  <si>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</si>
  <si>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</si>
  <si>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</si>
  <si>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</si>
  <si>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</si>
  <si>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</si>
  <si>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</si>
  <si>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</si>
  <si>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</si>
  <si>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</si>
  <si>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</si>
  <si>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</si>
  <si>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</si>
  <si>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</si>
  <si>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</si>
  <si>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</si>
  <si>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</si>
  <si>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</si>
  <si>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</si>
  <si>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</si>
  <si>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</si>
  <si>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</si>
  <si>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</si>
  <si>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</si>
  <si>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</si>
  <si>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</si>
  <si>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</si>
  <si>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</si>
  <si>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</si>
  <si>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</si>
  <si>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</si>
  <si>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</si>
  <si>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</si>
  <si>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</si>
  <si>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</si>
  <si>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</si>
  <si>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</si>
  <si>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</si>
  <si>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</si>
  <si>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</si>
  <si>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</si>
  <si>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</si>
  <si>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</si>
  <si>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</si>
  <si>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</si>
  <si>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</si>
  <si>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</si>
  <si>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</si>
  <si>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</si>
  <si>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</si>
  <si>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</si>
  <si>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</si>
  <si>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</si>
  <si>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</si>
  <si>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</si>
  <si>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</si>
  <si>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</si>
  <si>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</si>
  <si>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</si>
  <si>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</si>
  <si>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</si>
  <si>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</si>
  <si>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</si>
  <si>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</si>
  <si>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</si>
  <si>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</si>
  <si>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</si>
  <si>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</si>
  <si>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</si>
  <si>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</si>
  <si>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</si>
  <si>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</si>
  <si>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</si>
  <si>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</si>
  <si>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</si>
  <si>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</si>
  <si>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</si>
  <si>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</si>
  <si>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</si>
  <si>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</si>
  <si>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</si>
  <si>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</si>
  <si>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</si>
  <si>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</si>
  <si>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</si>
  <si>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</si>
  <si>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</si>
  <si>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</si>
  <si>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</si>
  <si>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</si>
  <si>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</si>
  <si>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</si>
  <si>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</si>
  <si>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</si>
  <si>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</si>
  <si>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</si>
  <si>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</si>
  <si>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</si>
  <si>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</si>
  <si>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</si>
  <si>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</si>
  <si>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</si>
  <si>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</si>
  <si>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</si>
  <si>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</si>
  <si>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</si>
  <si>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</si>
  <si>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</si>
  <si>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</si>
  <si>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</si>
  <si>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</si>
  <si>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</si>
  <si>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</si>
  <si>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</si>
  <si>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</si>
  <si>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</si>
  <si>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</si>
  <si>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</si>
  <si>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</si>
  <si>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</si>
  <si>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</si>
  <si>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</si>
  <si>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</si>
  <si>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</si>
  <si>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</si>
  <si>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</si>
  <si>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</si>
  <si>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</si>
  <si>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</si>
  <si>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</si>
  <si>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</si>
  <si>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</si>
  <si>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</si>
  <si>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</si>
  <si>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</si>
  <si>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</si>
  <si>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</si>
  <si>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</si>
  <si>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</si>
  <si>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</si>
  <si>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</si>
  <si>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</si>
  <si>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</si>
  <si>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</si>
  <si>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</si>
  <si>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</si>
  <si>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</si>
  <si>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</si>
  <si>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</si>
  <si>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</si>
  <si>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</si>
  <si>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</si>
  <si>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</si>
  <si>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</si>
  <si>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</si>
  <si>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</si>
  <si>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</si>
  <si>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</si>
  <si>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</si>
  <si>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</si>
  <si>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</si>
  <si>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</si>
  <si>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</si>
  <si>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</si>
  <si>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</si>
  <si>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</si>
  <si>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</si>
  <si>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</si>
  <si>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</si>
  <si>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</si>
  <si>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</si>
  <si>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</si>
  <si>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</si>
  <si>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</si>
  <si>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</si>
  <si>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</si>
  <si>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</si>
  <si>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</si>
  <si>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</si>
  <si>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</si>
  <si>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</si>
  <si>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</si>
  <si>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</si>
  <si>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</si>
  <si>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</si>
  <si>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</si>
  <si>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</si>
  <si>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</si>
  <si>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</si>
  <si>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</si>
  <si>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</si>
  <si>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</si>
  <si>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</si>
  <si>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</si>
  <si>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</si>
  <si>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</si>
  <si>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</si>
  <si>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</si>
  <si>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</si>
  <si>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</si>
  <si>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</si>
  <si>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</si>
  <si>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</si>
  <si>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</si>
  <si>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</si>
  <si>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</si>
  <si>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</si>
  <si>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</si>
  <si>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</si>
  <si>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</si>
  <si>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</si>
  <si>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</si>
  <si>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</si>
  <si>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</si>
  <si>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</si>
  <si>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</si>
  <si>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</si>
  <si>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</si>
  <si>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</si>
  <si>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</si>
  <si>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</si>
  <si>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</si>
  <si>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</si>
  <si>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</si>
  <si>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</si>
  <si>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</si>
  <si>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</si>
  <si>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</si>
  <si>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</si>
  <si>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</si>
  <si>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</si>
  <si>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</si>
  <si>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</si>
  <si>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</si>
  <si>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</si>
  <si>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</si>
  <si>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</si>
  <si>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</si>
  <si>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</si>
  <si>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</si>
  <si>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</si>
  <si>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</si>
  <si>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</si>
  <si>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</si>
  <si>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</si>
  <si>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</si>
  <si>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</si>
  <si>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</si>
  <si>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</si>
  <si>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</si>
  <si>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</si>
  <si>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</si>
  <si>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</si>
  <si>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</si>
  <si>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</si>
  <si>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</si>
  <si>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</si>
  <si>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</si>
  <si>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</si>
  <si>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</si>
  <si>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</si>
  <si>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</si>
  <si>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</si>
  <si>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</si>
  <si>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</si>
  <si>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</si>
  <si>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</si>
  <si>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</si>
  <si>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</si>
  <si>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</si>
  <si>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</si>
  <si>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</si>
  <si>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</si>
  <si>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</si>
  <si>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</si>
  <si>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</si>
  <si>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</si>
  <si>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</si>
  <si>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</si>
  <si>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</si>
  <si>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</si>
  <si>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</si>
  <si>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</si>
  <si>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</si>
  <si>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</si>
  <si>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</si>
  <si>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</si>
  <si>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</si>
  <si>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</si>
  <si>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</si>
  <si>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</si>
  <si>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</si>
  <si>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</si>
  <si>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</si>
  <si>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</si>
  <si>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</si>
  <si>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</si>
  <si>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</si>
  <si>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</si>
  <si>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</si>
  <si>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</si>
  <si>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</si>
  <si>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</si>
  <si>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</si>
  <si>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</si>
  <si>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</si>
  <si>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</si>
  <si>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</si>
  <si>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</si>
  <si>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</si>
  <si>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</si>
  <si>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</si>
  <si>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</si>
  <si>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</si>
  <si>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</si>
  <si>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</si>
  <si>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</si>
  <si>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</si>
  <si>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</si>
  <si>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</si>
  <si>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</si>
  <si>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</si>
  <si>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</si>
  <si>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</si>
  <si>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</si>
  <si>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</si>
  <si>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</si>
  <si>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</si>
  <si>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</si>
  <si>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</si>
  <si>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</si>
  <si>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</si>
  <si>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</si>
  <si>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</si>
  <si>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</si>
  <si>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</si>
  <si>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</si>
  <si>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</si>
  <si>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</si>
  <si>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</si>
  <si>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</si>
  <si>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</si>
  <si>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</si>
  <si>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</si>
  <si>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</si>
  <si>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</si>
  <si>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</si>
  <si>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</si>
  <si>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</si>
  <si>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</si>
  <si>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</si>
  <si>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</si>
  <si>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</si>
  <si>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</si>
  <si>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</si>
  <si>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</si>
  <si>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</si>
  <si>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</si>
  <si>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</si>
  <si>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</si>
  <si>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</si>
  <si>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</si>
  <si>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</si>
  <si>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</si>
  <si>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</si>
  <si>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</si>
  <si>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</si>
  <si>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</si>
  <si>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</si>
  <si>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</si>
  <si>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</si>
  <si>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</si>
  <si>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</si>
  <si>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</si>
  <si>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</si>
  <si>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</si>
  <si>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</si>
  <si>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</si>
  <si>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</si>
  <si>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</si>
  <si>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</si>
  <si>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</si>
  <si>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</si>
  <si>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</si>
  <si>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</si>
  <si>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</si>
  <si>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</si>
  <si>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</si>
  <si>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</si>
  <si>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</si>
  <si>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</si>
  <si>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</si>
  <si>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</si>
  <si>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</si>
  <si>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</si>
  <si>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</si>
  <si>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</si>
  <si>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</si>
  <si>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</si>
  <si>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</si>
  <si>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</si>
  <si>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</si>
  <si>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</si>
  <si>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</si>
  <si>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</si>
  <si>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</si>
  <si>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</si>
  <si>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</si>
  <si>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</si>
  <si>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</si>
  <si>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</si>
  <si>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</si>
  <si>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</si>
  <si>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</si>
  <si>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</si>
  <si>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</si>
  <si>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</si>
  <si>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</si>
  <si>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</si>
  <si>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</si>
  <si>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</si>
  <si>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</si>
  <si>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</si>
  <si>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</si>
  <si>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</si>
  <si>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</si>
  <si>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</si>
  <si>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</si>
  <si>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</si>
  <si>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</si>
  <si>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</si>
  <si>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</si>
  <si>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</si>
  <si>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</si>
  <si>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</si>
  <si>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</si>
  <si>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</si>
  <si>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</si>
  <si>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</si>
  <si>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</si>
  <si>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</si>
  <si>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</si>
  <si>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</si>
  <si>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</si>
  <si>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</si>
  <si>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</si>
  <si>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</si>
  <si>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</si>
  <si>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</si>
  <si>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</si>
  <si>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</si>
  <si>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</si>
  <si>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</si>
  <si>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</si>
  <si>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</si>
  <si>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</si>
  <si>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</si>
  <si>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</si>
  <si>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</si>
  <si>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</si>
  <si>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</si>
  <si>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</si>
  <si>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</si>
  <si>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</si>
  <si>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</si>
  <si>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</si>
  <si>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</si>
  <si>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</si>
  <si>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</si>
  <si>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</si>
  <si>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</si>
  <si>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</si>
  <si>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</si>
  <si>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</si>
  <si>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</si>
  <si>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</si>
  <si>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</si>
  <si>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</si>
  <si>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</si>
  <si>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</si>
  <si>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</si>
  <si>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</si>
  <si>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</si>
  <si>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</si>
  <si>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</si>
  <si>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</si>
  <si>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</si>
  <si>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</si>
  <si>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</si>
  <si>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</si>
  <si>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</si>
  <si>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</si>
  <si>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</si>
  <si>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</si>
  <si>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</si>
  <si>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</si>
  <si>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</si>
  <si>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</si>
  <si>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</si>
  <si>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</si>
  <si>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</si>
  <si>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</si>
  <si>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</si>
  <si>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</si>
  <si>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</si>
  <si>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</si>
  <si>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</si>
  <si>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</si>
  <si>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</si>
  <si>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</si>
  <si>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</si>
  <si>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</si>
  <si>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</si>
  <si>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</si>
  <si>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</si>
  <si>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</si>
  <si>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</si>
  <si>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</si>
  <si>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</si>
  <si>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</si>
  <si>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</si>
  <si>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</si>
  <si>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</si>
  <si>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</si>
  <si>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</si>
  <si>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</si>
  <si>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</si>
  <si>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</si>
  <si>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</si>
  <si>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</si>
  <si>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</si>
  <si>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</si>
  <si>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</si>
  <si>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</si>
  <si>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</si>
  <si>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</si>
  <si>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</si>
  <si>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</si>
  <si>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</si>
  <si>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</si>
  <si>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</si>
  <si>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</si>
  <si>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</si>
  <si>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</si>
  <si>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</si>
  <si>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</si>
  <si>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</si>
  <si>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</si>
  <si>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</si>
  <si>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</si>
  <si>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</si>
  <si>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</si>
  <si>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</si>
  <si>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</si>
  <si>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</si>
  <si>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</si>
  <si>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</si>
  <si>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</si>
  <si>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</si>
  <si>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</si>
  <si>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</si>
  <si>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</si>
  <si>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</si>
  <si>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</si>
  <si>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</si>
  <si>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</si>
  <si>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</si>
  <si>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</si>
  <si>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</si>
  <si>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</si>
  <si>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</si>
  <si>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</si>
  <si>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</si>
  <si>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</si>
  <si>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</si>
  <si>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</si>
  <si>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</si>
  <si>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</si>
  <si>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</si>
  <si>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</si>
  <si>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</si>
  <si>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</si>
  <si>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</si>
  <si>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</si>
  <si>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</si>
  <si>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</si>
  <si>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</si>
  <si>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</si>
  <si>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</si>
  <si>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</si>
  <si>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</si>
  <si>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</si>
  <si>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</si>
  <si>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</si>
  <si>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</si>
  <si>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</si>
  <si>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</si>
  <si>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</si>
  <si>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</si>
  <si>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</si>
  <si>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</si>
  <si>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</si>
  <si>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</si>
  <si>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</si>
  <si>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</si>
  <si>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</si>
  <si>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</si>
  <si>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</si>
  <si>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</si>
  <si>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</si>
  <si>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</si>
  <si>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</si>
  <si>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</si>
  <si>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</si>
  <si>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</si>
  <si>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</si>
  <si>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</si>
  <si>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</si>
  <si>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</si>
  <si>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</si>
  <si>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</si>
  <si>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</si>
  <si>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</si>
  <si>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</si>
  <si>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</si>
  <si>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</si>
  <si>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</si>
  <si>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</si>
  <si>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</si>
  <si>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</si>
  <si>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</si>
  <si>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</si>
  <si>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</si>
  <si>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</si>
  <si>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</si>
  <si>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</si>
  <si>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</si>
  <si>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</si>
  <si>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</si>
  <si>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</si>
  <si>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</si>
  <si>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</si>
  <si>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</si>
  <si>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</si>
  <si>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</si>
  <si>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</si>
  <si>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</si>
  <si>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</si>
  <si>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</si>
  <si>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</si>
  <si>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</si>
  <si>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</si>
  <si>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</si>
  <si>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</si>
  <si>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</si>
  <si>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</si>
  <si>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</si>
  <si>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</si>
  <si>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</si>
  <si>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</si>
  <si>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</si>
  <si>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</si>
  <si>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</si>
  <si>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</si>
  <si>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</si>
  <si>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</si>
  <si>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</si>
  <si>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</si>
  <si>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</si>
  <si>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</si>
  <si>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</si>
  <si>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</si>
  <si>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</si>
  <si>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</si>
  <si>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</si>
  <si>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</si>
  <si>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</si>
  <si>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</si>
  <si>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</si>
  <si>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</si>
  <si>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</si>
  <si>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</si>
  <si>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</si>
  <si>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</si>
  <si>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</si>
  <si>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</si>
  <si>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</si>
  <si>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</si>
  <si>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</si>
  <si>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</si>
  <si>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</si>
  <si>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</si>
  <si>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</si>
  <si>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</si>
  <si>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</si>
  <si>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</si>
  <si>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</si>
  <si>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</si>
  <si>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</si>
  <si>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</si>
  <si>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</si>
  <si>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</si>
  <si>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</si>
  <si>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</si>
  <si>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</si>
  <si>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</si>
  <si>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</si>
  <si>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</si>
  <si>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</si>
  <si>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</si>
  <si>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</si>
  <si>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</si>
  <si>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</si>
  <si>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</si>
  <si>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</si>
  <si>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</si>
  <si>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</si>
  <si>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</si>
  <si>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</si>
  <si>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</si>
  <si>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</si>
  <si>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</si>
  <si>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</si>
  <si>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</si>
  <si>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</si>
  <si>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</si>
  <si>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</si>
  <si>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</si>
  <si>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</si>
  <si>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</si>
  <si>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</si>
  <si>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</si>
  <si>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</si>
  <si>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</si>
  <si>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</si>
  <si>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</si>
  <si>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</si>
  <si>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</si>
  <si>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</si>
  <si>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</si>
  <si>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</si>
  <si>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</si>
  <si>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</si>
  <si>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</si>
  <si>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</si>
  <si>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</si>
  <si>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</si>
  <si>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</si>
  <si>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</si>
  <si>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</si>
  <si>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</si>
  <si>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</si>
  <si>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</si>
  <si>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</si>
  <si>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</si>
  <si>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</si>
  <si>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</si>
  <si>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</si>
  <si>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</si>
  <si>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</si>
  <si>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</si>
  <si>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</si>
  <si>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</si>
  <si>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</si>
  <si>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</si>
  <si>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</si>
  <si>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</si>
  <si>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</si>
  <si>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</si>
  <si>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</si>
  <si>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</si>
  <si>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</si>
  <si>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</si>
  <si>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</si>
  <si>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</si>
  <si>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</si>
  <si>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</si>
  <si>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</si>
  <si>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</si>
  <si>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</si>
  <si>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</si>
  <si>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</si>
  <si>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</si>
  <si>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</si>
  <si>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</si>
  <si>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</si>
  <si>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</si>
  <si>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</si>
  <si>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</si>
  <si>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</si>
  <si>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</si>
  <si>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</si>
  <si>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</si>
  <si>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</si>
  <si>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</si>
  <si>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</si>
  <si>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</si>
  <si>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</si>
  <si>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</si>
  <si>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</si>
  <si>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</si>
  <si>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</si>
  <si>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</si>
  <si>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</si>
  <si>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</si>
  <si>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</si>
  <si>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</si>
  <si>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</si>
  <si>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</si>
  <si>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</si>
  <si>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</si>
  <si>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</si>
  <si>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</si>
  <si>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</si>
  <si>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</si>
  <si>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</si>
  <si>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</si>
  <si>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</si>
  <si>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</si>
  <si>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</si>
  <si>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</si>
  <si>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</si>
  <si>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</si>
  <si>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</si>
  <si>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</si>
  <si>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</si>
  <si>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</si>
  <si>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</si>
  <si>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</si>
  <si>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</si>
  <si>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</si>
  <si>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</si>
  <si>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</si>
  <si>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</si>
  <si>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</si>
  <si>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</si>
  <si>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</si>
  <si>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</si>
  <si>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</si>
  <si>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</si>
  <si>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</si>
  <si>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</si>
  <si>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</si>
  <si>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</si>
  <si>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</si>
  <si>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</si>
  <si>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</si>
  <si>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</si>
  <si>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</si>
  <si>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</si>
  <si>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</si>
  <si>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</si>
  <si>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</si>
  <si>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</si>
  <si>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</si>
  <si>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</si>
  <si>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</si>
  <si>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</si>
  <si>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</si>
  <si>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</si>
  <si>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</si>
  <si>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</si>
  <si>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</si>
  <si>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</si>
  <si>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</si>
  <si>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</si>
  <si>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</si>
  <si>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</si>
  <si>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</si>
  <si>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</si>
  <si>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</si>
  <si>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</si>
  <si>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</si>
  <si>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</si>
  <si>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</si>
  <si>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</si>
  <si>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</si>
  <si>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</si>
  <si>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</si>
  <si>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</si>
  <si>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</si>
  <si>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</si>
  <si>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</si>
  <si>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</si>
  <si>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</si>
  <si>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</si>
  <si>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</si>
  <si>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</si>
  <si>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</si>
  <si>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</si>
  <si>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</si>
  <si>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</si>
  <si>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</si>
  <si>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</si>
  <si>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</si>
  <si>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</si>
  <si>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</si>
  <si>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</si>
  <si>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</si>
  <si>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</si>
  <si>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</si>
  <si>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</si>
  <si>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</si>
  <si>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</si>
  <si>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</si>
  <si>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</si>
  <si>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</si>
  <si>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</si>
  <si>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</si>
  <si>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</si>
  <si>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</si>
  <si>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</si>
  <si>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</si>
  <si>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</si>
  <si>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</si>
  <si>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</si>
  <si>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</si>
  <si>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</si>
  <si>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</si>
  <si>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</si>
  <si>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</si>
  <si>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</si>
  <si>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</si>
  <si>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</si>
  <si>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</si>
  <si>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</si>
  <si>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</si>
  <si>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</si>
  <si>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</si>
  <si>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</si>
  <si>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</si>
  <si>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</si>
  <si>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</si>
  <si>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</si>
  <si>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</si>
  <si>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</si>
  <si>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</si>
  <si>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</si>
  <si>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</si>
  <si>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</si>
  <si>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</si>
  <si>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</si>
  <si>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</si>
  <si>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</si>
  <si>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</si>
  <si>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</si>
  <si>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</si>
  <si>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</si>
  <si>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</si>
  <si>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</si>
  <si>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</si>
  <si>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</si>
  <si>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</si>
  <si>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</si>
  <si>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</si>
  <si>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</si>
  <si>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</si>
  <si>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</si>
  <si>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</si>
  <si>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</si>
  <si>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</si>
  <si>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</si>
  <si>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</si>
  <si>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</si>
  <si>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</si>
  <si>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</si>
  <si>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</si>
  <si>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</si>
  <si>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</si>
  <si>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</si>
  <si>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</si>
  <si>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</si>
  <si>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</si>
  <si>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</si>
  <si>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</si>
  <si>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</si>
  <si>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</si>
  <si>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</si>
  <si>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</si>
  <si>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</si>
  <si>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</si>
  <si>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</si>
  <si>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</si>
  <si>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</si>
  <si>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</si>
  <si>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</si>
  <si>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</si>
  <si>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</si>
  <si>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</si>
  <si>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</si>
  <si>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</si>
  <si>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</si>
  <si>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</si>
  <si>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</si>
  <si>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</si>
  <si>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</si>
  <si>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</si>
  <si>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</si>
  <si>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</si>
  <si>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</si>
  <si>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</si>
  <si>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</si>
  <si>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</si>
  <si>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</si>
  <si>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</si>
  <si>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</si>
  <si>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</si>
  <si>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</si>
  <si>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</si>
  <si>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</si>
  <si>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</si>
  <si>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</si>
  <si>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</si>
  <si>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</si>
  <si>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</si>
  <si>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</si>
  <si>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</si>
  <si>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</si>
  <si>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</si>
  <si>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</si>
  <si>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</si>
  <si>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</si>
  <si>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</si>
  <si>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</si>
  <si>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</si>
  <si>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</si>
  <si>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</si>
  <si>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</si>
  <si>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</si>
  <si>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</si>
  <si>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</si>
  <si>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</si>
  <si>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</si>
  <si>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</si>
  <si>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</si>
  <si>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</si>
  <si>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</si>
  <si>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</si>
  <si>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</si>
  <si>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</si>
  <si>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</si>
  <si>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</si>
  <si>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</si>
  <si>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</si>
  <si>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</si>
  <si>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</si>
  <si>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</si>
  <si>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</si>
  <si>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</si>
  <si>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</si>
  <si>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</si>
  <si>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</si>
  <si>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</si>
  <si>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</si>
  <si>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</si>
  <si>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</si>
  <si>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</si>
  <si>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</si>
  <si>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</si>
  <si>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</si>
  <si>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</si>
  <si>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</si>
  <si>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</si>
  <si>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</si>
  <si>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</si>
  <si>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</si>
  <si>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</si>
  <si>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</si>
  <si>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</si>
  <si>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</si>
  <si>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</si>
  <si>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</si>
  <si>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</si>
  <si>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</si>
  <si>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</si>
  <si>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</si>
  <si>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</si>
  <si>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</si>
  <si>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</si>
  <si>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</si>
  <si>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</si>
  <si>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</si>
  <si>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</si>
  <si>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</si>
  <si>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</si>
  <si>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</si>
  <si>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</si>
  <si>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</si>
  <si>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</si>
  <si>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</si>
  <si>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</si>
  <si>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</si>
  <si>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</si>
  <si>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</si>
  <si>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</si>
  <si>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</si>
  <si>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</si>
  <si>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</si>
  <si>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</si>
  <si>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</si>
  <si>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</si>
  <si>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</si>
  <si>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</si>
  <si>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</si>
  <si>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</si>
  <si>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</si>
  <si>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</si>
  <si>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</si>
  <si>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</si>
  <si>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</si>
  <si>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</si>
  <si>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</si>
  <si>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</si>
  <si>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</si>
  <si>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</si>
  <si>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</si>
  <si>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</si>
  <si>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</si>
  <si>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</si>
  <si>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</si>
  <si>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</si>
  <si>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</si>
  <si>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</si>
  <si>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</si>
  <si>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</si>
  <si>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</si>
  <si>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</si>
  <si>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</si>
  <si>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</si>
  <si>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</si>
  <si>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</si>
  <si>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</si>
  <si>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</si>
  <si>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</si>
  <si>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</si>
  <si>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</si>
  <si>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</si>
  <si>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</si>
  <si>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</si>
  <si>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</si>
  <si>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</si>
  <si>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</si>
  <si>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</si>
  <si>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</si>
  <si>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</si>
  <si>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</si>
  <si>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</si>
  <si>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</si>
  <si>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</si>
  <si>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</si>
  <si>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</si>
  <si>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</si>
  <si>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</si>
  <si>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</si>
  <si>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</si>
  <si>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</si>
  <si>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</si>
  <si>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</si>
  <si>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</si>
  <si>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</si>
  <si>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</si>
  <si>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</si>
  <si>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</si>
  <si>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</si>
  <si>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</si>
  <si>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</si>
  <si>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</si>
  <si>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</si>
  <si>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</si>
  <si>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</si>
  <si>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</si>
  <si>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</si>
  <si>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</si>
  <si>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</si>
  <si>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</si>
  <si>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</si>
  <si>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</si>
  <si>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</si>
  <si>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</si>
  <si>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</si>
  <si>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</si>
  <si>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</si>
  <si>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</si>
  <si>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</si>
  <si>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</si>
  <si>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</si>
  <si>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</si>
  <si>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</si>
  <si>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</si>
  <si>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</si>
  <si>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</si>
  <si>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</si>
  <si>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</si>
  <si>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</si>
  <si>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</si>
  <si>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</si>
  <si>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</si>
  <si>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</si>
  <si>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</si>
  <si>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</si>
  <si>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</si>
  <si>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</si>
  <si>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</si>
  <si>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</si>
  <si>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</si>
  <si>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</si>
  <si>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</si>
  <si>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</si>
  <si>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</si>
  <si>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</si>
  <si>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</si>
  <si>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</si>
  <si>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</si>
  <si>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</si>
  <si>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</si>
  <si>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</si>
  <si>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</si>
  <si>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</si>
  <si>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</si>
  <si>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</si>
  <si>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</si>
  <si>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</si>
  <si>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</si>
  <si>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</si>
  <si>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</si>
  <si>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</si>
  <si>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</si>
  <si>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</si>
  <si>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</si>
  <si>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</si>
  <si>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</si>
  <si>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</si>
  <si>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</si>
  <si>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</si>
  <si>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</si>
  <si>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</si>
  <si>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</si>
  <si>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</si>
  <si>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</si>
  <si>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</si>
  <si>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</si>
  <si>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</si>
  <si>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</si>
  <si>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</si>
  <si>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</si>
  <si>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</si>
  <si>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</si>
  <si>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</si>
  <si>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</si>
  <si>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</si>
  <si>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</si>
  <si>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</si>
  <si>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</si>
  <si>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</si>
  <si>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</si>
  <si>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</si>
  <si>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</si>
  <si>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</si>
  <si>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</si>
  <si>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</si>
  <si>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</si>
  <si>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</si>
  <si>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</si>
  <si>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</si>
  <si>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</si>
  <si>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</si>
  <si>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</si>
  <si>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</si>
  <si>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</si>
  <si>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</si>
  <si>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</si>
  <si>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</si>
  <si>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</si>
  <si>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</si>
  <si>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</si>
  <si>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</si>
  <si>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</si>
  <si>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</si>
  <si>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</si>
  <si>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</si>
  <si>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</si>
  <si>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</si>
  <si>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</si>
  <si>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</si>
  <si>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</si>
  <si>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</si>
  <si>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</si>
  <si>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</si>
  <si>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</si>
  <si>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</si>
  <si>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</si>
  <si>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</si>
  <si>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</si>
  <si>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</si>
  <si>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</si>
  <si>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</si>
  <si>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</si>
  <si>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</si>
  <si>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</si>
  <si>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</si>
  <si>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</si>
  <si>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</si>
  <si>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</si>
  <si>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</si>
  <si>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</si>
  <si>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</si>
  <si>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</si>
  <si>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</si>
  <si>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</si>
  <si>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</si>
  <si>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</si>
  <si>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</si>
  <si>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</si>
  <si>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</si>
  <si>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</si>
  <si>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</si>
  <si>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</si>
  <si>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</si>
  <si>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</si>
  <si>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</si>
  <si>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</si>
  <si>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</si>
  <si>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</si>
  <si>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</si>
  <si>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</si>
  <si>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</si>
  <si>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</si>
  <si>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</si>
  <si>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</si>
  <si>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</si>
  <si>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</si>
  <si>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</si>
  <si>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</si>
  <si>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</si>
  <si>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</si>
  <si>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</si>
  <si>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</si>
  <si>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</si>
  <si>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</si>
  <si>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</si>
  <si>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</si>
  <si>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</si>
  <si>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</si>
  <si>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</si>
  <si>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</si>
  <si>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</si>
  <si>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</si>
  <si>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</si>
  <si>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</si>
  <si>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</si>
  <si>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</si>
  <si>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</si>
  <si>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</si>
  <si>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</si>
  <si>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</si>
  <si>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</si>
  <si>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</si>
  <si>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</si>
  <si>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</si>
  <si>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</si>
  <si>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</si>
  <si>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</si>
  <si>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</si>
  <si>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</si>
  <si>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</si>
  <si>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</si>
  <si>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</si>
  <si>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</si>
  <si>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</si>
  <si>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</si>
  <si>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</si>
  <si>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</si>
  <si>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</si>
  <si>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</si>
  <si>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</si>
  <si>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</si>
  <si>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</si>
  <si>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</si>
  <si>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</si>
  <si>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</si>
  <si>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</si>
  <si>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</si>
  <si>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</si>
  <si>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</si>
  <si>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</si>
  <si>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</si>
  <si>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</si>
  <si>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</si>
  <si>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</si>
  <si>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</si>
  <si>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</si>
  <si>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</si>
  <si>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</si>
  <si>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</si>
  <si>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</si>
  <si>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</si>
  <si>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</si>
  <si>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</si>
  <si>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</si>
  <si>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</si>
  <si>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</si>
  <si>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</si>
  <si>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</si>
  <si>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</si>
  <si>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</si>
  <si>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</si>
  <si>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</si>
  <si>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</si>
  <si>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</si>
  <si>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</si>
  <si>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</si>
  <si>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</si>
  <si>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</si>
  <si>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</si>
  <si>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</si>
  <si>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</si>
  <si>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</si>
  <si>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</si>
  <si>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</si>
  <si>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</si>
  <si>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</si>
  <si>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</si>
  <si>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</si>
  <si>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</si>
  <si>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</si>
  <si>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</si>
  <si>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</si>
  <si>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</si>
  <si>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</si>
  <si>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</si>
  <si>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</si>
  <si>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</si>
  <si>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</si>
  <si>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</si>
  <si>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</si>
  <si>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</si>
  <si>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</si>
  <si>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</si>
  <si>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</si>
  <si>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</si>
  <si>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</si>
  <si>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</si>
  <si>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</si>
  <si>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</si>
  <si>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</si>
  <si>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</si>
  <si>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</si>
  <si>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</si>
  <si>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</si>
  <si>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</si>
  <si>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</si>
  <si>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</si>
  <si>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</si>
  <si>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</si>
  <si>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</si>
  <si>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</si>
  <si>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</si>
  <si>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</si>
  <si>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</si>
  <si>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</si>
  <si>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</si>
  <si>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</si>
  <si>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</si>
  <si>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</si>
  <si>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</si>
  <si>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</si>
  <si>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</si>
  <si>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</si>
  <si>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</si>
  <si>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</si>
  <si>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</si>
  <si>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</si>
  <si>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</si>
  <si>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</si>
  <si>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</si>
  <si>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</si>
  <si>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</si>
  <si>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</si>
  <si>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</si>
  <si>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</si>
  <si>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</si>
  <si>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</si>
  <si>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</si>
  <si>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</si>
  <si>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</si>
  <si>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</si>
  <si>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</si>
  <si>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</si>
  <si>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</si>
  <si>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</si>
  <si>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</si>
  <si>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</si>
  <si>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</si>
  <si>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</si>
  <si>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</si>
  <si>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</si>
  <si>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</si>
  <si>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</si>
  <si>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</si>
  <si>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</si>
  <si>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</si>
  <si>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</si>
  <si>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</si>
  <si>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</si>
  <si>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</si>
  <si>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</si>
  <si>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</si>
  <si>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</si>
  <si>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</si>
  <si>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</si>
  <si>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</si>
  <si>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</si>
  <si>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</si>
  <si>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</si>
  <si>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</si>
  <si>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</si>
  <si>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</si>
  <si>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</si>
  <si>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</si>
  <si>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</si>
  <si>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</si>
  <si>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</si>
  <si>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</si>
  <si>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</si>
  <si>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</si>
  <si>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</si>
  <si>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</si>
  <si>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</si>
  <si>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</si>
  <si>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</si>
  <si>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</si>
  <si>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</si>
  <si>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</si>
  <si>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</si>
  <si>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</si>
  <si>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</si>
  <si>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</si>
  <si>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</si>
  <si>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</si>
  <si>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</si>
  <si>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</si>
  <si>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</si>
  <si>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</si>
  <si>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</si>
  <si>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</si>
  <si>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</si>
  <si>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</si>
  <si>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</si>
  <si>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</si>
  <si>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</si>
  <si>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</si>
  <si>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</si>
  <si>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</si>
  <si>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</si>
  <si>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</si>
  <si>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</si>
  <si>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</si>
  <si>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</si>
  <si>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</si>
  <si>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</si>
  <si>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</si>
  <si>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</si>
  <si>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</si>
  <si>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</si>
  <si>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</si>
  <si>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</si>
  <si>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</si>
  <si>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</si>
  <si>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</si>
  <si>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</si>
  <si>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</si>
  <si>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</si>
  <si>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</si>
  <si>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</si>
  <si>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</si>
  <si>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</si>
  <si>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</si>
  <si>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</si>
  <si>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</si>
  <si>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</si>
  <si>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</si>
  <si>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</si>
  <si>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</si>
  <si>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</si>
  <si>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</si>
  <si>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</si>
  <si>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</si>
  <si>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</si>
  <si>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</si>
  <si>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</si>
  <si>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</si>
  <si>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</si>
  <si>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</si>
  <si>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</si>
  <si>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</si>
  <si>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</si>
  <si>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</si>
  <si>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</si>
  <si>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</si>
  <si>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</si>
  <si>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</si>
  <si>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</si>
  <si>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</si>
  <si>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</si>
  <si>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</si>
  <si>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</si>
  <si>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</si>
  <si>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</si>
  <si>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</si>
  <si>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</si>
  <si>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</si>
  <si>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</si>
  <si>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</si>
  <si>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</si>
  <si>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</si>
  <si>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</si>
  <si>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</si>
  <si>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</si>
  <si>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</si>
  <si>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</si>
  <si>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</si>
  <si>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</si>
  <si>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</si>
  <si>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</si>
  <si>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</si>
  <si>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</si>
  <si>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</si>
  <si>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</si>
  <si>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</si>
  <si>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</si>
  <si>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</si>
  <si>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</si>
  <si>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</si>
  <si>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</si>
  <si>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</si>
  <si>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</si>
  <si>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</si>
  <si>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</si>
  <si>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</si>
  <si>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</si>
  <si>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</si>
  <si>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</si>
  <si>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</si>
  <si>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</si>
  <si>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</si>
  <si>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</si>
  <si>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</si>
  <si>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</si>
  <si>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</si>
  <si>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</si>
  <si>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</si>
  <si>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</si>
  <si>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</si>
  <si>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</si>
  <si>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</si>
  <si>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</si>
  <si>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</si>
  <si>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</si>
  <si>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</si>
  <si>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</si>
  <si>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</si>
  <si>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</si>
  <si>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</si>
  <si>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</si>
  <si>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</si>
  <si>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</si>
  <si>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</si>
  <si>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</si>
  <si>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</si>
  <si>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</si>
  <si>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</si>
  <si>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</si>
  <si>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</si>
  <si>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</si>
  <si>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</si>
  <si>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</si>
  <si>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</si>
  <si>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</si>
  <si>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</si>
  <si>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</si>
  <si>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</si>
  <si>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</si>
  <si>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</si>
  <si>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</si>
  <si>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</si>
  <si>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</si>
  <si>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</si>
  <si>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</si>
  <si>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</si>
  <si>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</si>
  <si>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</si>
  <si>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</si>
  <si>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</si>
  <si>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</si>
  <si>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</si>
  <si>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</si>
  <si>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</si>
  <si>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</si>
  <si>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</si>
  <si>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</si>
  <si>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</si>
  <si>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</si>
  <si>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</si>
  <si>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</si>
  <si>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</si>
  <si>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</si>
  <si>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</si>
  <si>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</si>
  <si>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</si>
  <si>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</si>
  <si>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</si>
  <si>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</si>
  <si>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</si>
  <si>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</si>
  <si>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</si>
  <si>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</si>
  <si>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</si>
  <si>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</si>
  <si>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</si>
  <si>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</si>
  <si>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</si>
  <si>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</si>
  <si>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</si>
  <si>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</si>
  <si>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</si>
  <si>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</si>
  <si>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</si>
  <si>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</si>
  <si>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</si>
  <si>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</si>
  <si>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</si>
  <si>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</si>
  <si>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</si>
  <si>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</si>
  <si>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</si>
  <si>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</si>
  <si>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</si>
  <si>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</si>
  <si>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</si>
  <si>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</si>
  <si>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</si>
  <si>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</si>
  <si>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</si>
  <si>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</si>
  <si>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</si>
  <si>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</si>
  <si>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</si>
  <si>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</si>
  <si>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</si>
  <si>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</si>
  <si>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</si>
  <si>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</si>
  <si>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</si>
  <si>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</si>
  <si>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</si>
  <si>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</si>
  <si>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</si>
  <si>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</si>
  <si>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</si>
  <si>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</si>
  <si>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</si>
  <si>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</si>
  <si>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</si>
  <si>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</si>
  <si>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</si>
  <si>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</si>
  <si>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</si>
  <si>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</si>
  <si>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</si>
  <si>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</si>
  <si>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</si>
  <si>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</si>
  <si>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</si>
  <si>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</si>
  <si>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</si>
  <si>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</si>
  <si>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</si>
  <si>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</si>
  <si>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</si>
  <si>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</si>
  <si>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</si>
  <si>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</si>
  <si>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</si>
  <si>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</si>
  <si>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</si>
  <si>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</si>
  <si>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</si>
  <si>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</si>
  <si>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</si>
  <si>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</si>
  <si>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</si>
  <si>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</si>
  <si>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</si>
  <si>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</si>
  <si>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</si>
  <si>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</si>
  <si>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</si>
  <si>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</si>
  <si>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</si>
  <si>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</si>
  <si>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</si>
  <si>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</si>
  <si>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</si>
  <si>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</si>
  <si>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</si>
  <si>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</si>
  <si>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</si>
  <si>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</si>
  <si>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</si>
  <si>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</si>
  <si>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</si>
  <si>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</si>
  <si>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</si>
  <si>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</si>
  <si>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</si>
  <si>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</si>
  <si>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</si>
  <si>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</si>
  <si>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</si>
  <si>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</si>
  <si>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</si>
  <si>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</si>
  <si>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</si>
  <si>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</si>
  <si>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</si>
  <si>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</si>
  <si>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</si>
  <si>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</si>
  <si>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</si>
  <si>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</si>
  <si>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</si>
  <si>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</si>
  <si>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</si>
  <si>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</si>
  <si>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</si>
  <si>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</si>
  <si>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</si>
  <si>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</si>
  <si>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</si>
  <si>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</si>
  <si>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</si>
  <si>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</si>
  <si>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</si>
  <si>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</si>
  <si>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</si>
  <si>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</si>
  <si>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</si>
  <si>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</si>
  <si>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</si>
  <si>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</si>
  <si>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</si>
  <si>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</si>
  <si>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</si>
  <si>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</si>
  <si>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</si>
  <si>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</si>
  <si>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</si>
  <si>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</si>
  <si>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</si>
  <si>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</si>
  <si>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</si>
  <si>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</si>
  <si>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</si>
  <si>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</si>
  <si>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</si>
  <si>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</si>
  <si>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</si>
  <si>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</si>
  <si>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</si>
  <si>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</si>
  <si>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</si>
  <si>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</si>
  <si>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</si>
  <si>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</si>
  <si>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</si>
  <si>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</si>
  <si>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</si>
  <si>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</si>
  <si>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</si>
  <si>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</si>
  <si>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</si>
  <si>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</si>
  <si>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</si>
  <si>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</si>
  <si>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</si>
  <si>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</si>
  <si>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</si>
  <si>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</si>
  <si>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</si>
  <si>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</si>
  <si>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</si>
  <si>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</si>
  <si>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</si>
  <si>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</si>
  <si>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</si>
  <si>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</si>
  <si>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</si>
  <si>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</si>
  <si>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</si>
  <si>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</si>
  <si>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</si>
  <si>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</si>
  <si>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</si>
  <si>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</si>
  <si>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</si>
  <si>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</si>
  <si>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</si>
  <si>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</si>
  <si>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</si>
  <si>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</si>
  <si>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</si>
  <si>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</si>
  <si>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</si>
  <si>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</si>
  <si>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</si>
  <si>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</si>
  <si>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</si>
  <si>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</si>
  <si>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</si>
  <si>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</si>
  <si>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</si>
  <si>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</si>
  <si>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</si>
  <si>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</si>
  <si>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</si>
  <si>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</si>
  <si>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</si>
  <si>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</si>
  <si>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</si>
  <si>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</si>
  <si>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</si>
  <si>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</si>
  <si>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</si>
  <si>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</si>
  <si>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</si>
  <si>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</si>
  <si>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</si>
  <si>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</si>
  <si>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</si>
  <si>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</si>
  <si>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</si>
  <si>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</si>
  <si>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</si>
  <si>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</si>
  <si>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</si>
  <si>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</si>
  <si>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</si>
  <si>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</si>
  <si>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</si>
  <si>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</si>
  <si>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</si>
  <si>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</si>
  <si>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</si>
  <si>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</si>
  <si>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</si>
  <si>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</si>
  <si>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</si>
  <si>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</si>
  <si>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</si>
  <si>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</si>
  <si>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</si>
  <si>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</si>
  <si>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</si>
  <si>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</si>
  <si>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</si>
  <si>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</si>
  <si>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</si>
  <si>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</si>
  <si>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</si>
  <si>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</si>
  <si>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</si>
  <si>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</si>
  <si>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</si>
  <si>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</si>
  <si>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</si>
  <si>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</si>
  <si>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</si>
  <si>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</si>
  <si>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</si>
  <si>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</si>
  <si>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</si>
  <si>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</si>
  <si>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</si>
  <si>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</si>
  <si>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</si>
  <si>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</si>
  <si>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</si>
  <si>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</si>
  <si>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</si>
  <si>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</si>
  <si>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</si>
  <si>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</si>
  <si>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</si>
  <si>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</si>
  <si>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</si>
  <si>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</si>
  <si>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</si>
  <si>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</si>
  <si>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</si>
  <si>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</si>
  <si>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</si>
  <si>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</si>
  <si>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</si>
  <si>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</si>
  <si>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</si>
  <si>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</si>
  <si>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</si>
  <si>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</si>
  <si>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</si>
  <si>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</si>
  <si>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</si>
  <si>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</si>
  <si>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</si>
  <si>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</si>
  <si>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</si>
  <si>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</si>
  <si>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</si>
  <si>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</si>
  <si>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</si>
  <si>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</si>
  <si>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</si>
  <si>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</si>
  <si>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</si>
  <si>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</si>
  <si>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</si>
  <si>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</si>
  <si>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</si>
  <si>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</si>
  <si>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</si>
  <si>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</si>
  <si>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</si>
  <si>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</si>
  <si>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</si>
  <si>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</si>
  <si>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</si>
  <si>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</si>
  <si>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</si>
  <si>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</si>
  <si>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</si>
  <si>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</si>
  <si>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</si>
  <si>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</si>
  <si>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</si>
  <si>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</si>
  <si>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</si>
  <si>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</si>
  <si>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</si>
  <si>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</si>
  <si>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</si>
  <si>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</si>
  <si>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</si>
  <si>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</si>
  <si>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</si>
  <si>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</si>
  <si>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</si>
  <si>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</si>
  <si>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</si>
  <si>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</si>
  <si>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</si>
  <si>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</si>
  <si>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</si>
  <si>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</si>
  <si>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</si>
  <si>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</si>
  <si>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</si>
  <si>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</si>
  <si>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</si>
  <si>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</si>
  <si>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</si>
  <si>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</si>
  <si>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</si>
  <si>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</si>
  <si>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</si>
  <si>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</si>
  <si>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</si>
  <si>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</si>
  <si>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</si>
  <si>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</si>
  <si>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</si>
  <si>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</si>
  <si>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</si>
  <si>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</si>
  <si>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</si>
  <si>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</si>
  <si>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</si>
  <si>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</si>
  <si>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</si>
  <si>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</si>
  <si>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</si>
  <si>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</si>
  <si>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</si>
  <si>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</si>
  <si>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</si>
  <si>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</si>
  <si>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</si>
  <si>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</si>
  <si>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</si>
  <si>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</si>
  <si>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</si>
  <si>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</si>
  <si>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</si>
  <si>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</si>
  <si>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</si>
  <si>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</si>
  <si>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</si>
  <si>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</si>
  <si>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</si>
  <si>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</si>
  <si>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</si>
  <si>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</si>
  <si>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</si>
  <si>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</si>
  <si>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</si>
  <si>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</si>
  <si>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</si>
  <si>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</si>
  <si>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</si>
  <si>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</si>
  <si>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</si>
  <si>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</si>
  <si>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</si>
  <si>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</si>
  <si>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</si>
  <si>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</si>
  <si>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</si>
  <si>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</si>
  <si>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</si>
  <si>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</si>
  <si>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</si>
  <si>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</si>
  <si>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</si>
  <si>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</si>
  <si>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</si>
  <si>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</si>
  <si>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</si>
  <si>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</si>
  <si>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</si>
  <si>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</si>
  <si>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</si>
  <si>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</si>
  <si>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</si>
  <si>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</si>
  <si>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</si>
  <si>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</si>
  <si>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</si>
  <si>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</si>
  <si>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</si>
  <si>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</si>
  <si>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</si>
  <si>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</si>
  <si>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</si>
  <si>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</si>
  <si>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</si>
  <si>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</si>
  <si>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</si>
  <si>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</si>
  <si>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</si>
  <si>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</si>
  <si>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</si>
  <si>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</si>
  <si>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</si>
  <si>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</si>
  <si>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</si>
  <si>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</si>
  <si>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</si>
  <si>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</si>
  <si>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</si>
  <si>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</si>
  <si>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</si>
  <si>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</si>
  <si>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</si>
  <si>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</si>
  <si>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</si>
  <si>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</si>
  <si>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</si>
  <si>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</si>
  <si>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</si>
  <si>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</si>
  <si>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</si>
  <si>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</si>
  <si>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</si>
  <si>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</si>
  <si>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</si>
  <si>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</si>
  <si>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</si>
  <si>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</si>
  <si>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</si>
  <si>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</si>
  <si>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</si>
  <si>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</si>
  <si>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</si>
  <si>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</si>
  <si>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</si>
  <si>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</si>
  <si>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</si>
  <si>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</si>
  <si>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</si>
  <si>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</si>
  <si>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</si>
  <si>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</si>
  <si>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</si>
  <si>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</si>
  <si>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</si>
  <si>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</si>
  <si>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</si>
  <si>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</si>
  <si>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</si>
  <si>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</si>
  <si>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</si>
  <si>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</si>
  <si>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</si>
  <si>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</si>
  <si>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</si>
  <si>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</si>
  <si>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</si>
  <si>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</si>
  <si>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</si>
  <si>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</si>
  <si>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</si>
  <si>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</si>
  <si>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</si>
  <si>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</si>
  <si>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</si>
  <si>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</si>
  <si>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</si>
  <si>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</si>
  <si>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</si>
  <si>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</si>
  <si>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</si>
  <si>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</si>
  <si>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</si>
  <si>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</si>
  <si>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</si>
  <si>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</si>
  <si>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</si>
  <si>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</si>
  <si>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</si>
  <si>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</si>
  <si>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</si>
  <si>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</si>
  <si>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</si>
  <si>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</si>
  <si>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</si>
  <si>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</si>
  <si>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</si>
  <si>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</si>
  <si>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</si>
  <si>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</si>
  <si>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</si>
  <si>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</si>
  <si>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</si>
  <si>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</si>
  <si>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</si>
  <si>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</si>
  <si>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</si>
  <si>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</si>
  <si>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</si>
  <si>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</si>
  <si>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</si>
  <si>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</si>
  <si>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</si>
  <si>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</si>
  <si>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</si>
  <si>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</si>
  <si>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</si>
  <si>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</si>
  <si>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</si>
  <si>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</si>
  <si>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</si>
  <si>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</si>
  <si>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</si>
  <si>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</si>
  <si>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</si>
  <si>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</si>
  <si>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</si>
  <si>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</si>
  <si>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</si>
  <si>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</si>
  <si>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</si>
  <si>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</si>
  <si>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</si>
  <si>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</si>
  <si>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</si>
  <si>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</si>
  <si>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</si>
  <si>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</si>
  <si>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</si>
  <si>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</si>
  <si>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</si>
  <si>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</si>
  <si>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</si>
  <si>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</si>
  <si>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</si>
  <si>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</si>
  <si>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</si>
  <si>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</si>
  <si>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</si>
  <si>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</si>
  <si>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</si>
  <si>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</si>
  <si>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</si>
  <si>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</si>
  <si>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</si>
  <si>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</si>
  <si>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</si>
  <si>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</si>
  <si>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</si>
  <si>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</si>
  <si>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</si>
  <si>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</si>
  <si>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</si>
  <si>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</si>
  <si>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</si>
  <si>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</si>
  <si>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</si>
  <si>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</si>
  <si>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</si>
  <si>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</si>
  <si>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</si>
  <si>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</si>
  <si>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</si>
  <si>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</si>
  <si>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</si>
  <si>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</si>
  <si>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</si>
  <si>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</si>
  <si>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</si>
  <si>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</si>
  <si>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</si>
  <si>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</si>
  <si>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</si>
  <si>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</si>
  <si>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</si>
  <si>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</si>
  <si>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</si>
  <si>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</si>
  <si>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</si>
  <si>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</si>
  <si>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</si>
  <si>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</si>
  <si>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</si>
  <si>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</si>
  <si>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</si>
  <si>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</si>
  <si>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</si>
  <si>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</si>
  <si>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</si>
  <si>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</si>
  <si>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</si>
  <si>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</si>
  <si>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</si>
  <si>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</si>
  <si>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</si>
  <si>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</si>
  <si>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</si>
  <si>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</si>
  <si>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</si>
  <si>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</si>
  <si>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</si>
  <si>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</si>
  <si>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</si>
  <si>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</si>
  <si>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</si>
  <si>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</si>
  <si>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</si>
  <si>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</si>
  <si>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</si>
  <si>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</si>
  <si>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</si>
  <si>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</si>
  <si>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</si>
  <si>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</si>
  <si>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</si>
  <si>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</si>
  <si>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</si>
  <si>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</si>
  <si>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</si>
  <si>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</si>
  <si>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</si>
  <si>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</si>
  <si>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</si>
  <si>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</si>
  <si>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</si>
  <si>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</si>
  <si>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</si>
  <si>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</si>
  <si>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</si>
  <si>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</si>
  <si>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</si>
  <si>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</si>
  <si>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</si>
  <si>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</si>
  <si>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</si>
  <si>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</si>
  <si>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</si>
  <si>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</si>
  <si>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</si>
  <si>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</si>
  <si>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</si>
  <si>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</si>
  <si>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</si>
  <si>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</si>
  <si>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</si>
  <si>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</si>
  <si>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</si>
  <si>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</si>
  <si>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</si>
  <si>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</si>
  <si>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</si>
  <si>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</si>
  <si>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</si>
  <si>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</si>
  <si>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</si>
  <si>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</si>
  <si>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</si>
  <si>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</si>
  <si>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</si>
  <si>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</si>
  <si>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</si>
  <si>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</si>
  <si>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</si>
  <si>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</si>
  <si>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</si>
  <si>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</si>
  <si>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</si>
  <si>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</si>
  <si>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</si>
  <si>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</si>
  <si>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</si>
  <si>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</si>
  <si>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</si>
  <si>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</si>
  <si>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</si>
  <si>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</si>
  <si>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</si>
  <si>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</si>
  <si>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</si>
  <si>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</si>
  <si>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</si>
  <si>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</si>
  <si>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</si>
  <si>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</si>
  <si>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</si>
  <si>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</si>
  <si>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</si>
  <si>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</si>
  <si>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</si>
  <si>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</si>
  <si>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</si>
  <si>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</si>
  <si>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</si>
  <si>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</si>
  <si>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</si>
  <si>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</si>
  <si>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</si>
  <si>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</si>
  <si>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</si>
  <si>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</si>
  <si>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</si>
  <si>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</si>
  <si>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</si>
  <si>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</si>
  <si>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</si>
  <si>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</si>
  <si>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</si>
  <si>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</si>
  <si>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</si>
  <si>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</si>
  <si>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</si>
  <si>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</si>
  <si>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</si>
  <si>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</si>
  <si>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</si>
  <si>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</si>
  <si>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</si>
  <si>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</si>
  <si>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</si>
  <si>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</si>
  <si>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</si>
  <si>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</si>
  <si>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</si>
  <si>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</si>
  <si>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</si>
  <si>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</si>
  <si>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</si>
  <si>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</si>
  <si>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</si>
  <si>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</si>
  <si>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</si>
  <si>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</si>
  <si>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</si>
  <si>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</si>
  <si>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</si>
  <si>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</si>
  <si>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</si>
  <si>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</si>
  <si>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</si>
  <si>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</si>
  <si>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</si>
  <si>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</si>
  <si>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</si>
  <si>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</si>
  <si>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</si>
  <si>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</si>
  <si>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</si>
  <si>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</si>
  <si>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</si>
  <si>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</si>
  <si>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</si>
  <si>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</si>
  <si>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</si>
  <si>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</si>
  <si>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</si>
  <si>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</si>
  <si>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</si>
  <si>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</si>
  <si>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</si>
  <si>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</si>
  <si>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</si>
  <si>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</si>
  <si>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</si>
  <si>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</si>
  <si>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</si>
  <si>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</si>
  <si>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</si>
  <si>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</si>
  <si>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</si>
  <si>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</si>
  <si>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</si>
  <si>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</si>
  <si>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</si>
  <si>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</si>
  <si>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</si>
  <si>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</si>
  <si>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</si>
  <si>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</si>
  <si>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</si>
  <si>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</si>
  <si>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</si>
  <si>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</si>
  <si>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</si>
  <si>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</si>
  <si>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</si>
  <si>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</si>
  <si>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</si>
  <si>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</si>
  <si>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</si>
  <si>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</si>
  <si>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</si>
  <si>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</si>
  <si>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</si>
  <si>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</si>
  <si>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</si>
  <si>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</si>
  <si>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</si>
  <si>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</si>
  <si>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</si>
  <si>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</si>
  <si>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</si>
  <si>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</si>
  <si>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</si>
  <si>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</si>
  <si>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</si>
  <si>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</si>
  <si>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</si>
  <si>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</si>
  <si>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</si>
  <si>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</si>
  <si>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</si>
  <si>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</si>
  <si>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</si>
  <si>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</si>
  <si>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</si>
  <si>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</si>
  <si>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</si>
  <si>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</si>
  <si>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</si>
  <si>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</si>
  <si>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</si>
  <si>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</si>
  <si>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</si>
  <si>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</si>
  <si>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</si>
  <si>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</si>
  <si>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</si>
  <si>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</si>
  <si>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</si>
  <si>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</si>
  <si>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</si>
  <si>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</si>
  <si>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</si>
  <si>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</si>
  <si>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</si>
  <si>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</si>
  <si>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</si>
  <si>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</si>
  <si>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</si>
  <si>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</si>
  <si>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</si>
  <si>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</si>
  <si>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</si>
  <si>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</si>
  <si>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</si>
  <si>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</si>
  <si>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</si>
  <si>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</si>
  <si>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</si>
  <si>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</si>
  <si>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</si>
  <si>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</si>
  <si>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</si>
  <si>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</si>
  <si>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</si>
  <si>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</si>
  <si>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</si>
  <si>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</si>
  <si>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</si>
  <si>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</si>
  <si>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</si>
  <si>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</si>
  <si>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</si>
  <si>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</si>
  <si>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</si>
  <si>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</si>
  <si>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</si>
  <si>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</si>
  <si>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</si>
  <si>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</si>
  <si>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</si>
  <si>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</si>
  <si>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</si>
  <si>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</si>
  <si>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</si>
  <si>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</si>
  <si>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</si>
  <si>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</si>
  <si>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</si>
  <si>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</si>
  <si>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</si>
  <si>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</si>
  <si>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</si>
  <si>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</si>
  <si>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</si>
  <si>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</si>
  <si>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</si>
  <si>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</si>
  <si>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</si>
  <si>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</si>
  <si>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</si>
  <si>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</si>
  <si>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</si>
  <si>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</si>
  <si>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</si>
  <si>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</si>
  <si>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</si>
  <si>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</si>
  <si>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</si>
  <si>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</si>
  <si>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</si>
  <si>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</si>
  <si>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</si>
  <si>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</si>
  <si>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</si>
  <si>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</si>
  <si>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</si>
  <si>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</si>
  <si>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</si>
  <si>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</si>
  <si>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</si>
  <si>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</si>
  <si>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</si>
  <si>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</si>
  <si>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</si>
  <si>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</si>
  <si>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</si>
  <si>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</si>
  <si>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</si>
  <si>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</si>
  <si>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</si>
  <si>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</si>
  <si>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</si>
  <si>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</si>
  <si>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</si>
  <si>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</si>
  <si>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</si>
  <si>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</si>
  <si>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</si>
  <si>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</si>
  <si>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</si>
  <si>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</si>
  <si>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</si>
  <si>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</si>
  <si>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</si>
  <si>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</si>
  <si>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</si>
  <si>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</si>
  <si>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</si>
  <si>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</si>
  <si>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</si>
  <si>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</si>
  <si>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</si>
  <si>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</si>
  <si>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</si>
  <si>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</si>
  <si>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</si>
  <si>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</si>
  <si>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</si>
  <si>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</si>
  <si>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</si>
  <si>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</si>
  <si>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</si>
  <si>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</si>
  <si>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</si>
  <si>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</si>
  <si>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</si>
  <si>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</si>
  <si>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</si>
  <si>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</si>
  <si>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</si>
  <si>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</si>
  <si>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</si>
  <si>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</si>
  <si>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</si>
  <si>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</si>
  <si>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</si>
  <si>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</si>
  <si>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</si>
  <si>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</si>
  <si>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</si>
  <si>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</si>
  <si>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</si>
  <si>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</si>
  <si>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</si>
  <si>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</si>
  <si>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</si>
  <si>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</si>
  <si>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</si>
  <si>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</si>
  <si>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</si>
  <si>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</si>
  <si>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</si>
  <si>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</si>
  <si>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</si>
  <si>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</si>
  <si>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</si>
  <si>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</si>
  <si>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</si>
  <si>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</si>
  <si>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</si>
  <si>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</si>
  <si>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</si>
  <si>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</si>
  <si>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</si>
  <si>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</si>
  <si>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</si>
  <si>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</si>
  <si>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</si>
  <si>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</si>
  <si>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</si>
  <si>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</si>
  <si>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</si>
  <si>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</si>
  <si>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</si>
  <si>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</si>
  <si>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</si>
  <si>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</si>
  <si>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</si>
  <si>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</si>
  <si>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</si>
  <si>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</si>
  <si>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</si>
  <si>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</si>
  <si>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</si>
  <si>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</si>
  <si>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</si>
  <si>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</si>
  <si>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</si>
  <si>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</si>
  <si>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</si>
  <si>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</si>
  <si>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</si>
  <si>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</si>
  <si>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</si>
  <si>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</si>
  <si>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</si>
  <si>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</si>
  <si>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</si>
  <si>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</si>
  <si>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</si>
  <si>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</si>
  <si>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</si>
  <si>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</si>
  <si>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</si>
  <si>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</si>
  <si>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</si>
  <si>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</si>
  <si>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</si>
  <si>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</si>
  <si>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</si>
  <si>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</si>
  <si>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</si>
  <si>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</si>
  <si>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</si>
  <si>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</si>
  <si>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</si>
  <si>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</si>
  <si>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</si>
  <si>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</si>
  <si>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</si>
  <si>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</si>
  <si>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</si>
  <si>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</si>
  <si>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</si>
  <si>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</si>
  <si>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</si>
  <si>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</si>
  <si>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</si>
  <si>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</si>
  <si>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</si>
  <si>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</si>
  <si>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</si>
  <si>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</si>
  <si>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</si>
  <si>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</si>
  <si>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</si>
  <si>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</si>
  <si>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</si>
  <si>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</si>
  <si>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</si>
  <si>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</si>
  <si>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</si>
  <si>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</si>
  <si>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</si>
  <si>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</si>
  <si>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</si>
  <si>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</si>
  <si>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</si>
  <si>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</si>
  <si>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</si>
  <si>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</si>
  <si>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</si>
  <si>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</si>
  <si>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</si>
  <si>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</si>
  <si>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</si>
  <si>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</si>
  <si>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</si>
  <si>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</si>
  <si>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</si>
  <si>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</si>
  <si>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</si>
  <si>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</si>
  <si>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</si>
  <si>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</si>
  <si>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</si>
  <si>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</si>
  <si>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</si>
  <si>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</si>
  <si>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</si>
  <si>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</si>
  <si>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</si>
  <si>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</si>
  <si>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</si>
  <si>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</si>
  <si>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</si>
  <si>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</si>
  <si>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</si>
  <si>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</si>
  <si>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</si>
  <si>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</si>
  <si>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</si>
  <si>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</si>
  <si>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</si>
  <si>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</si>
  <si>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</si>
  <si>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</si>
  <si>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</si>
  <si>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</si>
  <si>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</si>
  <si>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</si>
  <si>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</si>
  <si>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</si>
  <si>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</si>
  <si>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</si>
  <si>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</si>
  <si>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</si>
  <si>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</si>
  <si>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</si>
  <si>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</si>
  <si>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</si>
  <si>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</si>
  <si>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</si>
  <si>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</si>
  <si>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</si>
  <si>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</si>
  <si>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</si>
  <si>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</si>
  <si>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</si>
  <si>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</si>
  <si>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</si>
  <si>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</si>
  <si>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</si>
  <si>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</si>
  <si>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</si>
  <si>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</si>
  <si>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</si>
  <si>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</si>
  <si>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</si>
  <si>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</si>
  <si>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</si>
  <si>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</si>
  <si>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</si>
  <si>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</si>
  <si>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</si>
  <si>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</si>
  <si>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</si>
  <si>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</si>
  <si>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</si>
  <si>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</si>
  <si>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</si>
  <si>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</si>
  <si>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</si>
  <si>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</si>
  <si>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</si>
  <si>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</si>
  <si>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</si>
  <si>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</si>
  <si>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</si>
  <si>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</si>
  <si>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</si>
  <si>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</si>
  <si>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</si>
  <si>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</si>
  <si>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</si>
  <si>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</si>
  <si>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</si>
  <si>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</si>
  <si>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</si>
  <si>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</si>
  <si>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</si>
  <si>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</si>
  <si>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</si>
  <si>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</si>
  <si>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</si>
  <si>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</si>
  <si>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</si>
  <si>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</si>
  <si>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</si>
  <si>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</si>
  <si>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</si>
  <si>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</si>
  <si>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</si>
  <si>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</si>
  <si>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</si>
  <si>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</si>
  <si>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</si>
  <si>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</si>
  <si>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</si>
  <si>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</si>
  <si>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</si>
  <si>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</si>
  <si>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</si>
  <si>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</si>
  <si>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</si>
  <si>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</si>
  <si>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</si>
  <si>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</si>
  <si>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</si>
  <si>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</si>
  <si>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</si>
  <si>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</si>
  <si>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</si>
  <si>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</si>
  <si>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</si>
  <si>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</si>
  <si>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</si>
  <si>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</si>
  <si>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</si>
  <si>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</si>
  <si>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</si>
  <si>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</si>
  <si>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</si>
  <si>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</si>
  <si>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</si>
  <si>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</si>
  <si>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</si>
  <si>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</si>
  <si>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</si>
  <si>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</si>
  <si>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</si>
  <si>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</si>
  <si>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</si>
  <si>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</si>
  <si>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</si>
  <si>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</si>
  <si>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</si>
  <si>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</si>
  <si>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</si>
  <si>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</si>
  <si>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</si>
  <si>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</si>
  <si>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</si>
  <si>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</si>
  <si>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</si>
  <si>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</si>
  <si>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</si>
  <si>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</si>
  <si>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</si>
  <si>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</si>
  <si>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</si>
  <si>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</si>
  <si>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</si>
  <si>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</si>
  <si>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</si>
  <si>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</si>
  <si>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</si>
  <si>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</si>
  <si>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</si>
  <si>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</si>
  <si>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</si>
  <si>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</si>
  <si>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</si>
  <si>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</si>
  <si>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</si>
  <si>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</si>
  <si>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</si>
  <si>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</si>
  <si>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</si>
  <si>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</si>
  <si>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</si>
  <si>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</si>
  <si>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</si>
  <si>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</si>
  <si>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</si>
  <si>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</si>
  <si>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</si>
  <si>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</si>
  <si>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</si>
  <si>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</si>
  <si>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</si>
  <si>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</si>
  <si>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</si>
  <si>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</si>
  <si>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</si>
  <si>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</si>
  <si>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</si>
  <si>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</si>
  <si>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</si>
  <si>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</si>
  <si>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</si>
  <si>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</si>
  <si>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</si>
  <si>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</si>
  <si>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</si>
  <si>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</si>
  <si>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</si>
  <si>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</si>
  <si>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</si>
  <si>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</si>
  <si>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</si>
  <si>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</si>
  <si>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</si>
  <si>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</si>
  <si>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</si>
  <si>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</si>
  <si>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</si>
  <si>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</si>
  <si>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</si>
  <si>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</si>
  <si>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</si>
  <si>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</si>
  <si>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</si>
  <si>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</si>
  <si>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</si>
  <si>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</si>
  <si>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</si>
  <si>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</si>
  <si>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</si>
  <si>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</si>
  <si>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</si>
  <si>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</si>
  <si>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</si>
  <si>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</si>
  <si>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</si>
  <si>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</si>
  <si>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</si>
  <si>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</si>
  <si>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</si>
  <si>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</si>
  <si>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</si>
  <si>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</si>
  <si>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</si>
  <si>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</si>
  <si>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</si>
  <si>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</si>
  <si>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</si>
  <si>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</si>
  <si>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</si>
  <si>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</si>
  <si>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</si>
  <si>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</si>
  <si>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</si>
  <si>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</si>
  <si>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</si>
  <si>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</si>
  <si>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</si>
  <si>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</si>
  <si>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</si>
  <si>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</si>
  <si>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</si>
  <si>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</si>
  <si>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</si>
  <si>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</si>
  <si>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</si>
  <si>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</si>
  <si>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</si>
  <si>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</si>
  <si>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</si>
  <si>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</si>
  <si>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</si>
  <si>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</si>
  <si>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</si>
  <si>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</si>
  <si>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</si>
  <si>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</si>
  <si>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</si>
  <si>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</si>
  <si>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</si>
  <si>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</si>
  <si>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</si>
  <si>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</si>
  <si>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</si>
  <si>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</si>
  <si>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</si>
  <si>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</si>
  <si>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</si>
  <si>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</si>
  <si>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</si>
  <si>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</si>
  <si>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</si>
  <si>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</si>
  <si>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</si>
  <si>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</si>
  <si>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</si>
  <si>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</si>
  <si>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</si>
  <si>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</si>
  <si>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</si>
  <si>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</si>
  <si>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</si>
  <si>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</si>
  <si>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</si>
  <si>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</si>
  <si>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</si>
  <si>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</si>
  <si>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</si>
  <si>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</si>
  <si>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</si>
  <si>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</si>
  <si>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</si>
  <si>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</si>
  <si>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</si>
  <si>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</si>
  <si>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</si>
  <si>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</si>
  <si>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</si>
  <si>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</si>
  <si>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</si>
  <si>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</si>
  <si>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</si>
  <si>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</si>
  <si>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</si>
  <si>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</si>
  <si>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</si>
  <si>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</si>
  <si>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</si>
  <si>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</si>
  <si>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</si>
  <si>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</si>
  <si>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</si>
  <si>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</si>
  <si>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</si>
  <si>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</si>
  <si>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</si>
  <si>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</si>
  <si>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</si>
  <si>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</si>
  <si>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</si>
  <si>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</si>
  <si>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</si>
  <si>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</si>
  <si>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</si>
  <si>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</si>
  <si>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</si>
  <si>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</si>
  <si>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</si>
  <si>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</si>
  <si>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</si>
  <si>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</si>
  <si>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</si>
  <si>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</si>
  <si>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</si>
  <si>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</si>
  <si>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</si>
  <si>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</si>
  <si>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</si>
  <si>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</si>
  <si>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</si>
  <si>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</si>
  <si>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</si>
  <si>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</si>
  <si>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</si>
  <si>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</si>
  <si>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</si>
  <si>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</si>
  <si>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</si>
  <si>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</si>
  <si>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</si>
  <si>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</si>
  <si>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</si>
  <si>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</si>
  <si>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</si>
  <si>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</si>
  <si>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</si>
  <si>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</si>
  <si>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</si>
  <si>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</si>
  <si>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</si>
  <si>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</si>
  <si>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</si>
  <si>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</si>
  <si>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</si>
  <si>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</si>
  <si>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</si>
  <si>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</si>
  <si>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</si>
  <si>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</si>
  <si>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</si>
  <si>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</si>
  <si>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</si>
  <si>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</si>
  <si>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</si>
  <si>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</si>
  <si>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</si>
  <si>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</si>
  <si>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</si>
  <si>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</si>
  <si>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</si>
  <si>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</si>
  <si>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</si>
  <si>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</si>
  <si>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</si>
  <si>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</si>
  <si>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</si>
  <si>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</si>
  <si>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</si>
  <si>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</si>
  <si>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</si>
  <si>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</si>
  <si>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</si>
  <si>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</si>
  <si>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</si>
  <si>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</si>
  <si>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</si>
  <si>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</si>
  <si>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</si>
  <si>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</si>
  <si>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</si>
  <si>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</si>
  <si>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</si>
  <si>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</si>
  <si>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</si>
  <si>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</si>
  <si>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</si>
  <si>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</si>
  <si>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</si>
  <si>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</si>
  <si>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</si>
  <si>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</si>
  <si>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</si>
  <si>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</si>
  <si>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</si>
  <si>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</si>
  <si>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</si>
  <si>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</si>
  <si>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</si>
  <si>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</si>
  <si>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</si>
  <si>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</si>
  <si>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</si>
  <si>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</si>
  <si>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</si>
  <si>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</si>
  <si>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</si>
  <si>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</si>
  <si>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</si>
  <si>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</si>
  <si>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</si>
  <si>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</si>
  <si>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</si>
  <si>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</si>
  <si>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</si>
  <si>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</si>
  <si>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</si>
  <si>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</si>
  <si>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</si>
  <si>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</si>
  <si>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</si>
  <si>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</si>
  <si>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</si>
  <si>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</si>
  <si>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</si>
  <si>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</si>
  <si>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</si>
  <si>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</si>
  <si>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</si>
  <si>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</si>
  <si>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</si>
  <si>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</si>
  <si>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</si>
  <si>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</si>
  <si>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</si>
  <si>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</si>
  <si>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</si>
  <si>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</si>
  <si>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</si>
  <si>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</si>
  <si>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</si>
  <si>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</si>
  <si>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</si>
  <si>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</si>
  <si>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</si>
  <si>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</si>
  <si>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</si>
  <si>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</si>
  <si>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</si>
  <si>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</si>
  <si>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</si>
  <si>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</si>
  <si>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</si>
  <si>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</si>
  <si>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</si>
  <si>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</si>
  <si>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</si>
  <si>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</si>
  <si>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</si>
  <si>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</si>
  <si>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</si>
  <si>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</si>
  <si>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</si>
  <si>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</si>
  <si>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</si>
  <si>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</si>
  <si>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</si>
  <si>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</si>
  <si>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</si>
  <si>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</si>
  <si>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</si>
  <si>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</si>
  <si>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</si>
  <si>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</si>
  <si>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</si>
  <si>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</si>
  <si>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</si>
  <si>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</si>
  <si>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</si>
  <si>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</si>
  <si>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</si>
  <si>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</si>
  <si>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</si>
  <si>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</si>
  <si>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</si>
  <si>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</si>
  <si>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</si>
  <si>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</si>
  <si>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</si>
  <si>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</si>
  <si>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</si>
  <si>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</si>
  <si>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</si>
  <si>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</si>
  <si>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</si>
  <si>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</si>
  <si>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</si>
  <si>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</si>
  <si>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</si>
  <si>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</si>
  <si>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</si>
  <si>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</si>
  <si>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</si>
  <si>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</si>
  <si>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</si>
  <si>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</si>
  <si>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</si>
  <si>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</si>
  <si>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</si>
  <si>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</si>
  <si>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</si>
  <si>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</si>
  <si>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</si>
  <si>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</si>
  <si>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</si>
  <si>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</si>
  <si>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</si>
  <si>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</si>
  <si>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</si>
  <si>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</si>
  <si>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</si>
  <si>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</si>
  <si>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</si>
  <si>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</si>
  <si>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</si>
  <si>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</si>
  <si>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</si>
  <si>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</si>
  <si>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</si>
  <si>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</si>
  <si>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</si>
  <si>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</si>
  <si>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</si>
  <si>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</si>
  <si>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</si>
  <si>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</si>
  <si>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</si>
  <si>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</si>
  <si>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</si>
  <si>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</si>
  <si>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</si>
  <si>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</si>
  <si>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</si>
  <si>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</si>
  <si>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</si>
  <si>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</si>
  <si>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</si>
  <si>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</si>
  <si>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</si>
  <si>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</si>
  <si>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</si>
  <si>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</si>
  <si>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</si>
  <si>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</si>
  <si>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</si>
  <si>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</si>
  <si>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</si>
  <si>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</si>
  <si>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</si>
  <si>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</si>
  <si>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</si>
  <si>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</si>
  <si>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</si>
  <si>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</si>
  <si>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</si>
  <si>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</si>
  <si>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</si>
  <si>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</si>
  <si>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</si>
  <si>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</si>
  <si>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</si>
  <si>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</si>
  <si>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</si>
  <si>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</si>
  <si>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</si>
  <si>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</si>
  <si>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</si>
  <si>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</si>
  <si>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</si>
  <si>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</si>
  <si>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</si>
  <si>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</si>
  <si>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</si>
  <si>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</si>
  <si>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</si>
  <si>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</si>
  <si>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</si>
  <si>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</si>
  <si>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</si>
  <si>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</si>
  <si>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</si>
  <si>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</si>
  <si>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</si>
  <si>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</si>
  <si>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</si>
  <si>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</si>
  <si>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</si>
  <si>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</si>
  <si>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</si>
  <si>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</si>
  <si>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</si>
  <si>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</si>
  <si>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</si>
  <si>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</si>
  <si>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</si>
  <si>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</si>
  <si>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</si>
  <si>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</si>
  <si>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</si>
  <si>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</si>
  <si>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</si>
  <si>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</si>
  <si>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</si>
  <si>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</si>
  <si>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</si>
  <si>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</si>
  <si>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</si>
  <si>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</si>
  <si>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</si>
  <si>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</si>
  <si>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</si>
  <si>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</si>
  <si>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</si>
  <si>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</si>
  <si>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</si>
  <si>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</si>
  <si>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</si>
  <si>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</si>
  <si>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</si>
  <si>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</si>
  <si>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</si>
  <si>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</si>
  <si>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</si>
  <si>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</si>
  <si>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</si>
  <si>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</si>
  <si>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</si>
  <si>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</si>
  <si>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</si>
  <si>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</si>
  <si>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</si>
  <si>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</si>
  <si>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</si>
  <si>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</si>
  <si>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</si>
  <si>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</si>
  <si>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</si>
  <si>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</si>
  <si>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</si>
  <si>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</si>
  <si>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</si>
  <si>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</si>
  <si>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</si>
  <si>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</si>
  <si>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</si>
  <si>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</si>
  <si>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</si>
  <si>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</si>
  <si>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</si>
  <si>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</si>
  <si>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</si>
  <si>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</si>
  <si>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</si>
  <si>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</si>
  <si>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</si>
  <si>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</si>
  <si>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</si>
  <si>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</si>
  <si>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</si>
  <si>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</si>
  <si>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</si>
  <si>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</si>
  <si>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</si>
  <si>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</si>
  <si>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</si>
  <si>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</si>
  <si>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</si>
  <si>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</si>
  <si>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</si>
  <si>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</si>
  <si>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</si>
  <si>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</si>
  <si>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</si>
  <si>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</si>
  <si>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</si>
  <si>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</si>
  <si>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</si>
  <si>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</si>
  <si>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</si>
  <si>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</si>
  <si>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</si>
  <si>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</si>
  <si>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</si>
  <si>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</si>
  <si>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</si>
  <si>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</si>
  <si>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</si>
  <si>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</si>
  <si>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</si>
  <si>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</si>
  <si>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</si>
  <si>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</si>
  <si>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</si>
  <si>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</si>
  <si>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</si>
  <si>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</si>
  <si>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</si>
  <si>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</si>
  <si>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</si>
  <si>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</si>
  <si>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</si>
  <si>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</si>
  <si>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</si>
  <si>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</si>
  <si>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</si>
  <si>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</si>
  <si>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</si>
  <si>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</si>
  <si>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</si>
  <si>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</si>
  <si>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</si>
  <si>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</si>
  <si>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</si>
  <si>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</si>
  <si>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</si>
  <si>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</si>
  <si>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</si>
  <si>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</si>
  <si>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</si>
  <si>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</si>
  <si>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</si>
  <si>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</si>
  <si>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</si>
  <si>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</si>
  <si>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</si>
  <si>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</si>
  <si>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</si>
  <si>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</si>
  <si>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</si>
  <si>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</si>
  <si>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</si>
  <si>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</si>
  <si>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</si>
  <si>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</si>
  <si>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</si>
  <si>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</si>
  <si>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</si>
  <si>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</si>
  <si>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</si>
  <si>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</si>
  <si>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</si>
  <si>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</si>
  <si>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</si>
  <si>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</si>
  <si>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</si>
  <si>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</si>
  <si>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</si>
  <si>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</si>
  <si>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</si>
  <si>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</si>
  <si>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</si>
  <si>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</si>
  <si>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</si>
  <si>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</si>
  <si>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</si>
  <si>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</si>
  <si>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</si>
  <si>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</si>
  <si>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</si>
  <si>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</si>
  <si>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</si>
  <si>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</si>
  <si>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</si>
  <si>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</si>
  <si>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</si>
  <si>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</si>
  <si>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</si>
  <si>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</si>
  <si>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</si>
  <si>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</si>
  <si>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</si>
  <si>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</si>
  <si>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</si>
  <si>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</si>
  <si>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</si>
  <si>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</si>
  <si>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</si>
  <si>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</si>
  <si>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</si>
  <si>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</si>
  <si>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</si>
  <si>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</si>
  <si>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</si>
  <si>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</si>
  <si>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</si>
  <si>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</si>
  <si>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</si>
  <si>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</si>
  <si>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</si>
  <si>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</si>
  <si>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</si>
  <si>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</si>
  <si>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</si>
  <si>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</si>
  <si>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</si>
  <si>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</si>
  <si>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</si>
  <si>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</si>
  <si>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</si>
  <si>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</si>
  <si>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</si>
  <si>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</si>
  <si>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</si>
  <si>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</si>
  <si>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</si>
  <si>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</si>
  <si>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</si>
  <si>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</si>
  <si>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</si>
  <si>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</si>
  <si>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</si>
  <si>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</si>
  <si>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</si>
  <si>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</si>
  <si>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</si>
  <si>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</si>
  <si>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</si>
  <si>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</si>
  <si>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</si>
  <si>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</si>
  <si>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</si>
  <si>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</si>
  <si>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</si>
  <si>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</si>
  <si>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</si>
  <si>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</si>
  <si>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</si>
  <si>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</si>
  <si>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</si>
  <si>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</si>
  <si>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</si>
  <si>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</si>
  <si>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</si>
  <si>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</si>
  <si>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</si>
  <si>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</si>
  <si>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</si>
  <si>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</si>
  <si>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</si>
  <si>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</si>
  <si>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</si>
  <si>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</si>
  <si>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</si>
  <si>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</si>
  <si>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</si>
  <si>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</si>
  <si>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</si>
  <si>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</si>
  <si>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</si>
  <si>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</si>
  <si>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</si>
  <si>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</si>
  <si>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</si>
  <si>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</si>
  <si>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</si>
  <si>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</si>
  <si>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</si>
  <si>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</si>
  <si>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</si>
  <si>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</si>
  <si>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</si>
  <si>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</si>
  <si>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</si>
  <si>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</si>
  <si>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</si>
  <si>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</si>
  <si>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</si>
  <si>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</si>
  <si>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</si>
  <si>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</si>
  <si>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</si>
  <si>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</si>
  <si>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</si>
  <si>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</si>
  <si>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</si>
  <si>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</si>
  <si>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</si>
  <si>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</si>
  <si>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</si>
  <si>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</si>
  <si>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</si>
  <si>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</si>
  <si>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</si>
  <si>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</si>
  <si>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</si>
  <si>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</si>
  <si>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</si>
  <si>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</si>
  <si>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</si>
  <si>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</si>
  <si>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</si>
  <si>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</si>
  <si>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</si>
  <si>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</si>
  <si>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</si>
  <si>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</si>
  <si>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</si>
  <si>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</si>
  <si>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</si>
  <si>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</si>
  <si>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</si>
  <si>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</si>
  <si>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</si>
  <si>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</si>
  <si>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</si>
  <si>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</si>
  <si>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</si>
  <si>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</si>
  <si>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</si>
  <si>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</si>
  <si>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</si>
  <si>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</si>
  <si>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</si>
  <si>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</si>
  <si>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</si>
  <si>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</si>
  <si>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</si>
  <si>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</si>
  <si>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</si>
  <si>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</si>
  <si>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</si>
  <si>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</si>
  <si>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</si>
  <si>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</si>
  <si>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</si>
  <si>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</si>
  <si>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</si>
  <si>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</si>
  <si>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</si>
  <si>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</si>
  <si>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</si>
  <si>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</si>
  <si>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</si>
  <si>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</si>
  <si>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</si>
  <si>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</si>
  <si>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</si>
  <si>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</si>
  <si>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</si>
  <si>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</si>
  <si>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</si>
  <si>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</si>
  <si>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</si>
  <si>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</si>
  <si>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</si>
  <si>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</si>
  <si>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</si>
  <si>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</si>
  <si>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</si>
  <si>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</si>
  <si>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</si>
  <si>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</si>
  <si>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</si>
  <si>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</si>
  <si>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</si>
  <si>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</si>
  <si>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</si>
  <si>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</si>
  <si>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</si>
  <si>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</si>
  <si>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</si>
  <si>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</si>
  <si>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</si>
  <si>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</si>
  <si>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</si>
  <si>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</si>
  <si>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</si>
  <si>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</si>
  <si>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</si>
  <si>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</si>
  <si>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</si>
  <si>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</si>
  <si>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</si>
  <si>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</si>
  <si>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</si>
  <si>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</si>
  <si>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</si>
  <si>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</si>
  <si>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</si>
  <si>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</si>
  <si>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</si>
  <si>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</si>
  <si>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</si>
  <si>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</si>
  <si>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</si>
  <si>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</si>
  <si>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</si>
  <si>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</si>
  <si>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</si>
  <si>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</si>
  <si>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</si>
  <si>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</si>
  <si>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</si>
  <si>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</si>
  <si>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</si>
  <si>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</si>
  <si>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</si>
  <si>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</si>
  <si>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</si>
  <si>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</si>
  <si>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</si>
  <si>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</si>
  <si>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</si>
  <si>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</si>
  <si>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</si>
  <si>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</si>
  <si>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</si>
  <si>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</si>
  <si>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</si>
  <si>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</si>
  <si>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</si>
  <si>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</si>
  <si>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</si>
  <si>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</si>
  <si>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</si>
  <si>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</si>
  <si>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</si>
  <si>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</si>
  <si>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</si>
  <si>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</si>
  <si>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</si>
  <si>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</si>
  <si>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</si>
  <si>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</si>
  <si>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</si>
  <si>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</si>
  <si>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</si>
  <si>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</si>
  <si>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</si>
  <si>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</si>
  <si>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</si>
  <si>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</si>
  <si>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</si>
  <si>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</si>
  <si>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</si>
  <si>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</si>
  <si>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</si>
  <si>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</si>
  <si>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</si>
  <si>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</si>
  <si>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</si>
  <si>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</si>
  <si>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</si>
  <si>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</si>
  <si>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</si>
  <si>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</si>
  <si>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</si>
  <si>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</si>
  <si>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</si>
  <si>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</si>
  <si>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</si>
  <si>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</si>
  <si>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</si>
  <si>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</si>
  <si>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</si>
  <si>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</si>
  <si>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</si>
  <si>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</si>
  <si>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</si>
  <si>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</si>
  <si>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</si>
  <si>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</si>
  <si>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</si>
  <si>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</si>
  <si>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</si>
  <si>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</si>
  <si>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</si>
  <si>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</si>
  <si>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</si>
  <si>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</si>
  <si>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</si>
  <si>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</si>
  <si>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</si>
  <si>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</si>
  <si>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</si>
  <si>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</si>
  <si>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</si>
  <si>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</si>
  <si>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</si>
  <si>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</si>
  <si>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</si>
  <si>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</si>
  <si>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</si>
  <si>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</si>
  <si>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</si>
  <si>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</si>
  <si>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</si>
  <si>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</si>
  <si>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</si>
  <si>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</si>
  <si>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</si>
  <si>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</si>
  <si>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</si>
  <si>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</si>
  <si>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</si>
  <si>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</si>
  <si>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</si>
  <si>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</si>
  <si>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</si>
  <si>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</si>
  <si>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</si>
  <si>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</si>
  <si>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</si>
  <si>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</si>
  <si>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</si>
  <si>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</si>
  <si>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</si>
  <si>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</si>
  <si>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</si>
  <si>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</si>
  <si>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</si>
  <si>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</si>
  <si>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</si>
  <si>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</si>
  <si>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</si>
  <si>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</si>
  <si>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</si>
  <si>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</si>
  <si>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</si>
  <si>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</si>
  <si>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</si>
  <si>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</si>
  <si>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</si>
  <si>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</si>
  <si>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</si>
  <si>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</si>
  <si>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</si>
  <si>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</si>
  <si>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</si>
  <si>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</si>
  <si>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</si>
  <si>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</si>
  <si>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</si>
  <si>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</si>
  <si>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</si>
  <si>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</si>
  <si>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</si>
  <si>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</si>
  <si>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</si>
  <si>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</si>
  <si>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</si>
  <si>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</si>
  <si>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</si>
  <si>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</si>
  <si>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</si>
  <si>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</si>
  <si>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</si>
  <si>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</si>
  <si>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</si>
  <si>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</si>
  <si>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</si>
  <si>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</si>
  <si>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</si>
  <si>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</si>
  <si>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</si>
  <si>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</si>
  <si>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</si>
  <si>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</si>
  <si>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</si>
  <si>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</si>
  <si>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</si>
  <si>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</si>
  <si>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</si>
  <si>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</si>
  <si>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</si>
  <si>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</si>
  <si>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</si>
  <si>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</si>
  <si>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</si>
  <si>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</si>
  <si>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</si>
  <si>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</si>
  <si>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</si>
  <si>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</si>
  <si>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</si>
  <si>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</si>
  <si>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</si>
  <si>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</si>
  <si>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</si>
  <si>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</si>
  <si>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</si>
  <si>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</si>
  <si>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</si>
  <si>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</si>
  <si>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</si>
  <si>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</si>
  <si>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</si>
  <si>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</si>
  <si>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</si>
  <si>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</si>
  <si>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</si>
  <si>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</si>
  <si>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</si>
  <si>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</si>
  <si>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</si>
  <si>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</si>
  <si>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</si>
  <si>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</si>
  <si>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</si>
  <si>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</si>
  <si>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</si>
  <si>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</si>
  <si>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</si>
  <si>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</si>
  <si>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</si>
  <si>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</si>
  <si>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</si>
  <si>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</si>
  <si>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</si>
  <si>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</si>
  <si>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</si>
  <si>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</si>
  <si>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</si>
  <si>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</si>
  <si>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</si>
  <si>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</si>
  <si>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</si>
  <si>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</si>
  <si>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</si>
  <si>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</si>
  <si>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</si>
  <si>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</si>
  <si>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</si>
  <si>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</si>
  <si>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</si>
  <si>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</si>
  <si>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</si>
  <si>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</si>
  <si>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</si>
  <si>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</si>
  <si>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</si>
  <si>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</si>
  <si>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</si>
  <si>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</si>
  <si>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</si>
  <si>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</si>
  <si>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</si>
  <si>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</si>
  <si>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</si>
  <si>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</si>
  <si>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</si>
  <si>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</si>
  <si>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</si>
  <si>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</si>
  <si>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</si>
  <si>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</si>
  <si>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</si>
  <si>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</si>
  <si>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</si>
  <si>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</si>
  <si>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</si>
  <si>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</si>
  <si>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</si>
  <si>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</si>
  <si>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</si>
  <si>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</si>
  <si>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</si>
  <si>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</si>
  <si>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</si>
  <si>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</si>
  <si>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</si>
  <si>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</si>
  <si>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</si>
  <si>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</si>
  <si>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</si>
  <si>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</si>
  <si>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</si>
  <si>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</si>
  <si>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</si>
  <si>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</si>
  <si>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</si>
  <si>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</si>
  <si>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</si>
  <si>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</si>
  <si>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</si>
  <si>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</si>
  <si>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</si>
  <si>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</si>
  <si>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</si>
  <si>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</si>
  <si>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</si>
  <si>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</si>
  <si>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</si>
  <si>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</si>
  <si>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</si>
  <si>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</si>
  <si>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</si>
  <si>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</si>
  <si>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</si>
  <si>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</si>
  <si>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</si>
  <si>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</si>
  <si>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</si>
  <si>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</si>
  <si>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</si>
  <si>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</si>
  <si>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</si>
  <si>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</si>
  <si>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</si>
  <si>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</si>
  <si>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</si>
  <si>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</si>
  <si>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</si>
  <si>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</si>
  <si>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</si>
  <si>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</si>
  <si>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</si>
  <si>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</si>
  <si>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</si>
  <si>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</si>
  <si>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</si>
  <si>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</si>
  <si>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</si>
  <si>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</si>
  <si>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</si>
  <si>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</si>
  <si>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</si>
  <si>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</si>
  <si>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</si>
  <si>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</si>
  <si>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</si>
  <si>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</si>
  <si>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</si>
  <si>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</si>
  <si>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</si>
  <si>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</si>
  <si>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</si>
  <si>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</si>
  <si>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</si>
  <si>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</si>
  <si>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</si>
  <si>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</si>
  <si>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</si>
  <si>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</si>
  <si>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</si>
  <si>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</si>
  <si>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</si>
  <si>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</si>
  <si>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</si>
  <si>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</si>
  <si>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</si>
  <si>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</si>
  <si>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</si>
  <si>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</si>
  <si>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</si>
  <si>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</si>
  <si>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</si>
  <si>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</si>
  <si>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</si>
  <si>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</si>
  <si>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</si>
  <si>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</si>
  <si>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</si>
  <si>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</si>
  <si>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</si>
  <si>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</si>
  <si>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</si>
  <si>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</si>
  <si>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</si>
  <si>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</si>
  <si>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</si>
  <si>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</si>
  <si>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</si>
  <si>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</si>
  <si>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</si>
  <si>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</si>
  <si>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</si>
  <si>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</si>
  <si>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</si>
  <si>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</si>
  <si>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</si>
  <si>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</si>
  <si>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</si>
  <si>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</si>
  <si>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</si>
  <si>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</si>
  <si>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</si>
  <si>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</si>
  <si>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</si>
  <si>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</si>
  <si>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</si>
  <si>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</si>
  <si>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</si>
  <si>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</si>
  <si>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</si>
  <si>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</si>
  <si>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</si>
  <si>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</si>
  <si>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</si>
  <si>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</si>
  <si>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</si>
  <si>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</si>
  <si>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</si>
  <si>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</si>
  <si>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</si>
  <si>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</si>
  <si>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</si>
  <si>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</si>
  <si>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</si>
  <si>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</si>
  <si>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</si>
  <si>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</si>
  <si>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</si>
  <si>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</si>
  <si>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</si>
  <si>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</si>
  <si>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</si>
  <si>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</si>
  <si>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</si>
  <si>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</si>
  <si>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</si>
  <si>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</si>
  <si>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</si>
  <si>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</si>
  <si>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</si>
  <si>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</si>
  <si>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</si>
  <si>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</si>
  <si>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</si>
  <si>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</si>
  <si>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</si>
  <si>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</si>
  <si>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</si>
  <si>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</si>
  <si>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</si>
  <si>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</si>
  <si>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</si>
  <si>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</si>
  <si>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</si>
  <si>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</si>
  <si>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</si>
  <si>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</si>
  <si>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</si>
  <si>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</si>
  <si>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</si>
  <si>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</si>
  <si>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</si>
  <si>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</si>
  <si>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</si>
  <si>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</si>
  <si>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</si>
  <si>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</si>
  <si>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</si>
  <si>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</si>
  <si>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</si>
  <si>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</si>
  <si>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</si>
  <si>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</si>
  <si>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</si>
  <si>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</si>
  <si>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</si>
  <si>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</si>
  <si>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</si>
  <si>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</si>
  <si>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</si>
  <si>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</si>
  <si>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</si>
  <si>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</si>
  <si>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</si>
  <si>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</si>
  <si>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</si>
  <si>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</si>
  <si>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</si>
  <si>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</si>
  <si>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</si>
  <si>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</si>
  <si>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</si>
  <si>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</si>
  <si>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</si>
  <si>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</si>
  <si>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</si>
  <si>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</si>
  <si>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</si>
  <si>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</si>
  <si>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</si>
  <si>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</si>
  <si>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</si>
  <si>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</si>
  <si>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</si>
  <si>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</si>
  <si>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</si>
  <si>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</si>
  <si>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</si>
  <si>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</si>
  <si>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</si>
  <si>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</si>
  <si>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</si>
  <si>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</si>
  <si>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</si>
  <si>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</si>
  <si>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</si>
  <si>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</si>
  <si>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</si>
  <si>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</si>
  <si>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</si>
  <si>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</si>
  <si>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</si>
  <si>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</si>
  <si>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</si>
  <si>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</si>
  <si>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</si>
  <si>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</si>
  <si>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</si>
  <si>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</si>
  <si>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</si>
  <si>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</si>
  <si>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</si>
  <si>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</si>
  <si>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</si>
  <si>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</si>
  <si>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</si>
  <si>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</si>
  <si>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</si>
  <si>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</si>
  <si>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</si>
  <si>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</si>
  <si>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</si>
  <si>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</si>
  <si>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</si>
  <si>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</si>
  <si>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</si>
  <si>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</si>
  <si>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</si>
  <si>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</si>
  <si>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</si>
  <si>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</si>
  <si>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</si>
  <si>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</si>
  <si>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</si>
  <si>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</si>
  <si>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</si>
  <si>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</si>
  <si>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</si>
  <si>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</si>
  <si>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</si>
  <si>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</si>
  <si>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</si>
  <si>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</si>
  <si>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</si>
  <si>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</si>
  <si>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</si>
  <si>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</si>
  <si>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</si>
  <si>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</si>
  <si>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</si>
  <si>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</si>
  <si>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</si>
  <si>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</si>
  <si>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</si>
  <si>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</si>
  <si>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</si>
  <si>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</si>
  <si>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</si>
  <si>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</si>
  <si>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</si>
  <si>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</si>
  <si>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</si>
  <si>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</si>
  <si>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</si>
  <si>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</si>
  <si>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</si>
  <si>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</si>
  <si>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</si>
  <si>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</si>
  <si>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</si>
  <si>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</si>
  <si>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</si>
  <si>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</si>
  <si>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</si>
  <si>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</si>
  <si>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</si>
  <si>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</si>
  <si>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</si>
  <si>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</si>
  <si>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</si>
  <si>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</si>
  <si>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</si>
  <si>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</si>
  <si>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</si>
  <si>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</si>
  <si>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</si>
  <si>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</si>
  <si>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</si>
  <si>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</si>
  <si>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</si>
  <si>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</si>
  <si>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</si>
  <si>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</si>
  <si>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</si>
  <si>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</si>
  <si>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</si>
  <si>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</si>
  <si>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</si>
  <si>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</si>
  <si>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</si>
  <si>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</si>
  <si>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</si>
  <si>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</si>
  <si>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</si>
  <si>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</si>
  <si>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</si>
  <si>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</si>
  <si>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</si>
  <si>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</si>
  <si>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</si>
  <si>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</si>
  <si>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</si>
  <si>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</si>
  <si>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</si>
  <si>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</si>
  <si>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</si>
  <si>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</si>
  <si>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</si>
  <si>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</si>
  <si>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</si>
  <si>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</si>
  <si>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</si>
  <si>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</si>
  <si>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</si>
  <si>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</si>
  <si>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</si>
  <si>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</si>
  <si>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</si>
  <si>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</si>
  <si>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</si>
  <si>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</si>
  <si>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</si>
  <si>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</si>
  <si>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</si>
  <si>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</si>
  <si>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</si>
  <si>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</si>
  <si>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</si>
  <si>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</si>
  <si>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</si>
  <si>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</si>
  <si>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</si>
  <si>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</si>
  <si>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</si>
  <si>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</si>
  <si>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</si>
  <si>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</si>
  <si>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</si>
  <si>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</si>
  <si>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</si>
  <si>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</si>
  <si>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</si>
  <si>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</si>
  <si>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</si>
  <si>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</si>
  <si>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</si>
  <si>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</si>
  <si>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</si>
  <si>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</si>
  <si>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</si>
  <si>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</si>
  <si>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</si>
  <si>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</si>
  <si>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</si>
  <si>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</si>
  <si>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</si>
  <si>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</si>
  <si>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</si>
  <si>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</si>
  <si>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</si>
  <si>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</si>
  <si>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</si>
  <si>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</si>
  <si>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</si>
  <si>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</si>
  <si>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</si>
  <si>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</si>
  <si>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</si>
  <si>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</si>
  <si>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</si>
  <si>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</si>
  <si>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</si>
  <si>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</si>
  <si>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</si>
  <si>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</si>
  <si>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</si>
  <si>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</si>
  <si>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</si>
  <si>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</si>
  <si>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</si>
  <si>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</si>
  <si>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</si>
  <si>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</si>
  <si>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</si>
  <si>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</si>
  <si>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</si>
  <si>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</si>
  <si>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</si>
  <si>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</si>
  <si>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</si>
  <si>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</si>
  <si>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</si>
  <si>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</si>
  <si>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</si>
  <si>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</si>
  <si>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</si>
  <si>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</si>
  <si>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</si>
  <si>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</si>
  <si>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</si>
  <si>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</si>
  <si>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</si>
  <si>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</si>
  <si>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</si>
  <si>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</si>
  <si>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</si>
  <si>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</si>
  <si>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</si>
  <si>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</si>
  <si>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</si>
  <si>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</si>
  <si>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</si>
  <si>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</si>
  <si>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</si>
  <si>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</si>
  <si>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</si>
  <si>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</si>
  <si>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</si>
  <si>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</si>
  <si>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</si>
  <si>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</si>
  <si>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</si>
  <si>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</si>
  <si>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</si>
  <si>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</si>
  <si>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</si>
  <si>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</si>
  <si>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</si>
  <si>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</si>
  <si>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</si>
  <si>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</si>
  <si>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</si>
  <si>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</si>
  <si>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</si>
  <si>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</si>
  <si>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</si>
  <si>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</si>
  <si>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</si>
  <si>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</si>
  <si>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</si>
  <si>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</si>
  <si>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</si>
  <si>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</si>
  <si>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</si>
  <si>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</si>
  <si>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</si>
  <si>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</si>
  <si>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</si>
  <si>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</si>
  <si>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</si>
  <si>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</si>
  <si>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</si>
  <si>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</si>
  <si>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</si>
  <si>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</si>
  <si>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</si>
  <si>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</si>
  <si>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</si>
  <si>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</si>
  <si>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</si>
  <si>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</si>
  <si>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</si>
  <si>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</si>
  <si>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</si>
  <si>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</si>
  <si>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</si>
  <si>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</si>
  <si>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</si>
  <si>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</si>
  <si>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</si>
  <si>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</si>
  <si>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</si>
  <si>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</si>
  <si>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</si>
  <si>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</si>
  <si>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</si>
  <si>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</si>
  <si>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</si>
  <si>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</si>
  <si>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</si>
  <si>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</si>
  <si>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</si>
  <si>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</si>
  <si>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</si>
  <si>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</si>
  <si>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</si>
  <si>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</si>
  <si>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</si>
  <si>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</si>
  <si>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</si>
  <si>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</si>
  <si>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</si>
  <si>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</si>
  <si>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</si>
  <si>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</si>
  <si>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</si>
  <si>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</si>
  <si>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</si>
  <si>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</si>
  <si>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</si>
  <si>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</si>
  <si>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</si>
  <si>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</si>
  <si>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</si>
  <si>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</si>
  <si>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</si>
  <si>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</si>
  <si>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</si>
  <si>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</si>
  <si>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</si>
  <si>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</si>
  <si>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</si>
  <si>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</si>
  <si>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</si>
  <si>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</si>
  <si>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</si>
  <si>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</si>
  <si>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</si>
  <si>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</si>
  <si>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</si>
  <si>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</si>
  <si>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</si>
  <si>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</si>
  <si>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</si>
  <si>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</si>
  <si>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</si>
  <si>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</si>
  <si>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</si>
  <si>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</si>
  <si>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</si>
  <si>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</si>
  <si>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</si>
  <si>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</si>
  <si>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</si>
  <si>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</si>
  <si>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</si>
  <si>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</si>
  <si>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</si>
  <si>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</si>
  <si>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</si>
  <si>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</si>
  <si>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</si>
  <si>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</si>
  <si>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</si>
  <si>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</si>
  <si>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</si>
  <si>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</si>
  <si>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</si>
  <si>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</si>
  <si>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</si>
  <si>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</si>
  <si>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</si>
  <si>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</si>
  <si>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</si>
  <si>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</si>
  <si>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</si>
  <si>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</si>
  <si>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</si>
  <si>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</si>
  <si>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</si>
  <si>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</si>
  <si>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</si>
  <si>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</si>
  <si>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</si>
  <si>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</si>
  <si>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</si>
  <si>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</si>
  <si>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</si>
  <si>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</si>
  <si>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</si>
  <si>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</si>
  <si>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</si>
  <si>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</si>
  <si>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</si>
  <si>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</si>
  <si>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</si>
  <si>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</si>
  <si>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</si>
  <si>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</si>
  <si>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</si>
  <si>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</si>
  <si>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</si>
  <si>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</si>
  <si>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</si>
  <si>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</si>
  <si>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</si>
  <si>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</si>
  <si>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</si>
  <si>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</si>
  <si>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</si>
  <si>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</si>
  <si>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</si>
  <si>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</si>
  <si>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</si>
  <si>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</si>
  <si>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</si>
  <si>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</si>
  <si>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</si>
  <si>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</si>
  <si>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</si>
  <si>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</si>
  <si>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</si>
  <si>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</si>
  <si>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</si>
  <si>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</si>
  <si>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</si>
  <si>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</si>
  <si>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</si>
  <si>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</si>
  <si>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</si>
  <si>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</si>
  <si>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</si>
  <si>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</si>
  <si>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</si>
  <si>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</si>
  <si>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</si>
  <si>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</si>
  <si>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</si>
  <si>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</si>
  <si>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</si>
  <si>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</si>
  <si>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</si>
  <si>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</si>
  <si>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</si>
  <si>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</si>
  <si>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</si>
  <si>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</si>
  <si>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</si>
  <si>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</si>
  <si>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</si>
  <si>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</si>
  <si>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</si>
  <si>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</si>
  <si>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</si>
  <si>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</si>
  <si>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</si>
  <si>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</si>
  <si>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</si>
  <si>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</si>
  <si>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</si>
  <si>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</si>
  <si>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</si>
  <si>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</si>
  <si>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</si>
  <si>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</si>
  <si>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</si>
  <si>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</si>
  <si>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</si>
  <si>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</si>
  <si>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</si>
  <si>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</si>
  <si>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</si>
  <si>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</si>
  <si>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</si>
  <si>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</si>
  <si>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</si>
  <si>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</si>
  <si>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</si>
  <si>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</si>
  <si>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</si>
  <si>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</si>
  <si>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</si>
  <si>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</si>
  <si>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</si>
  <si>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</si>
  <si>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</si>
  <si>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</si>
  <si>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</si>
  <si>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</si>
  <si>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</si>
  <si>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</si>
  <si>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</si>
  <si>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</si>
  <si>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</si>
  <si>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</si>
  <si>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</si>
  <si>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</si>
  <si>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</si>
  <si>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</si>
  <si>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</si>
  <si>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</si>
  <si>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</si>
  <si>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</si>
  <si>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</si>
  <si>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</si>
  <si>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</si>
  <si>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</si>
  <si>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</si>
  <si>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</si>
  <si>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</si>
  <si>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</si>
  <si>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</si>
  <si>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</si>
  <si>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</si>
  <si>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</si>
  <si>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</si>
  <si>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</si>
  <si>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</si>
  <si>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</si>
  <si>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</si>
  <si>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</si>
  <si>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</si>
  <si>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</si>
  <si>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</si>
  <si>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</si>
  <si>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</si>
  <si>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</si>
  <si>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</si>
  <si>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</si>
  <si>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</si>
  <si>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</si>
  <si>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</si>
  <si>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</si>
  <si>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</si>
  <si>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</si>
  <si>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</si>
  <si>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</si>
  <si>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</si>
  <si>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</si>
  <si>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</si>
  <si>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</si>
  <si>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</si>
  <si>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</si>
  <si>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</si>
  <si>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</si>
  <si>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</si>
  <si>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</si>
  <si>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</si>
  <si>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</si>
  <si>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</si>
  <si>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</si>
  <si>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</si>
  <si>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</si>
  <si>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</si>
  <si>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</si>
  <si>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</si>
  <si>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</si>
  <si>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</si>
  <si>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</si>
  <si>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</si>
  <si>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</si>
  <si>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</si>
  <si>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</si>
  <si>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</si>
  <si>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</si>
  <si>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</si>
  <si>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</si>
  <si>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</si>
  <si>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</si>
  <si>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</si>
  <si>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</si>
  <si>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</si>
  <si>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</si>
  <si>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</si>
  <si>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</si>
  <si>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</si>
  <si>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</si>
  <si>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</si>
  <si>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</si>
  <si>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</si>
  <si>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</si>
  <si>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</si>
  <si>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</si>
  <si>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</si>
  <si>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</si>
  <si>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</si>
  <si>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</si>
  <si>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</si>
  <si>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</si>
  <si>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</si>
  <si>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</si>
  <si>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</si>
  <si>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</si>
  <si>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</si>
  <si>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</si>
  <si>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</si>
  <si>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</si>
  <si>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</si>
  <si>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</si>
  <si>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</si>
  <si>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</si>
  <si>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</si>
  <si>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</si>
  <si>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</si>
  <si>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</si>
  <si>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</si>
  <si>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</si>
  <si>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</si>
  <si>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</si>
  <si>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</si>
  <si>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</si>
  <si>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</si>
  <si>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</si>
  <si>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</si>
  <si>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</si>
  <si>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</si>
  <si>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</si>
  <si>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</si>
  <si>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</si>
  <si>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</si>
  <si>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</si>
  <si>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</si>
  <si>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</si>
  <si>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</si>
  <si>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</si>
  <si>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</si>
  <si>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</si>
  <si>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</si>
  <si>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</si>
  <si>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</si>
  <si>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</si>
  <si>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</si>
  <si>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</si>
  <si>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</si>
  <si>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</si>
  <si>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</si>
  <si>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</si>
  <si>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</si>
  <si>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</si>
  <si>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</si>
  <si>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</si>
  <si>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</si>
  <si>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</si>
  <si>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</si>
  <si>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</si>
  <si>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</si>
  <si>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</si>
  <si>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</si>
  <si>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</si>
  <si>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</si>
  <si>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</si>
  <si>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</si>
  <si>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</si>
  <si>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</si>
  <si>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</si>
  <si>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</si>
  <si>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</si>
  <si>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</si>
  <si>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</si>
  <si>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</si>
  <si>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</si>
  <si>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</si>
  <si>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</si>
  <si>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</si>
  <si>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</si>
  <si>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</si>
  <si>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</si>
  <si>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</si>
  <si>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</si>
  <si>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</si>
  <si>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</si>
  <si>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</si>
  <si>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</si>
  <si>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</si>
  <si>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</si>
  <si>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</si>
  <si>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</si>
  <si>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</si>
  <si>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</si>
  <si>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</si>
  <si>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</si>
  <si>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</si>
  <si>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</si>
  <si>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</si>
  <si>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</si>
  <si>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</si>
  <si>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</si>
  <si>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</si>
  <si>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</si>
  <si>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</si>
  <si>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</si>
  <si>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</si>
  <si>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</si>
  <si>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</si>
  <si>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</si>
  <si>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</si>
  <si>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</si>
  <si>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</si>
  <si>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</si>
  <si>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</si>
  <si>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</si>
  <si>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</si>
  <si>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</si>
  <si>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</si>
  <si>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</si>
  <si>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</si>
  <si>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</si>
  <si>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</si>
  <si>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</si>
  <si>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</si>
  <si>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</si>
  <si>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</si>
  <si>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</si>
  <si>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</si>
  <si>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</si>
  <si>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</si>
  <si>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</si>
  <si>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</si>
  <si>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</si>
  <si>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</si>
  <si>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</si>
  <si>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</si>
  <si>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</si>
  <si>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</si>
  <si>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</si>
  <si>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</si>
  <si>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</si>
  <si>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</si>
  <si>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</si>
  <si>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</si>
  <si>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</si>
  <si>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</si>
  <si>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</si>
  <si>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</si>
  <si>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</si>
  <si>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</si>
  <si>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</si>
  <si>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</si>
  <si>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</si>
  <si>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</si>
  <si>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</si>
  <si>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</si>
  <si>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</si>
  <si>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</si>
  <si>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</si>
  <si>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</si>
  <si>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</si>
  <si>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</si>
  <si>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</si>
  <si>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</si>
  <si>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</si>
  <si>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</si>
  <si>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</si>
  <si>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</si>
  <si>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</si>
  <si>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</si>
  <si>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</si>
  <si>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</si>
  <si>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</si>
  <si>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</si>
  <si>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</si>
  <si>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</si>
  <si>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</si>
  <si>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</si>
  <si>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</si>
  <si>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</si>
  <si>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</si>
  <si>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</si>
  <si>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</si>
  <si>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</si>
  <si>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</si>
  <si>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</si>
  <si>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</si>
  <si>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</si>
  <si>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</si>
  <si>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</si>
  <si>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</si>
  <si>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</si>
  <si>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</si>
  <si>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</si>
  <si>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</si>
  <si>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</si>
  <si>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</si>
  <si>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</si>
  <si>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</si>
  <si>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</si>
  <si>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</si>
  <si>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</si>
  <si>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</si>
  <si>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</si>
  <si>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</si>
  <si>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</si>
  <si>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</si>
  <si>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</si>
  <si>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</si>
  <si>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</si>
  <si>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</si>
  <si>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</si>
  <si>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</si>
  <si>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</si>
  <si>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</si>
  <si>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</si>
  <si>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</si>
  <si>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</si>
  <si>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</si>
  <si>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</si>
  <si>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</si>
  <si>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</si>
  <si>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</si>
  <si>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</si>
  <si>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</si>
  <si>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</si>
  <si>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</si>
  <si>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</si>
  <si>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</si>
  <si>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</si>
  <si>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</si>
  <si>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</si>
  <si>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</si>
  <si>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</si>
  <si>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</si>
  <si>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</si>
  <si>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</si>
  <si>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</si>
  <si>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</si>
  <si>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</si>
  <si>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</si>
  <si>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</si>
  <si>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</si>
  <si>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</si>
  <si>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</si>
  <si>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</si>
  <si>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</si>
  <si>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</si>
  <si>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</si>
  <si>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</si>
  <si>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</si>
  <si>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</si>
  <si>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</si>
  <si>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</si>
  <si>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</si>
  <si>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</si>
  <si>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</si>
  <si>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</si>
  <si>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</si>
  <si>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</si>
  <si>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</si>
  <si>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</si>
  <si>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</si>
  <si>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</si>
  <si>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</si>
  <si>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</si>
  <si>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</si>
  <si>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</si>
  <si>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</si>
  <si>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</si>
  <si>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</si>
  <si>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</si>
  <si>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</si>
  <si>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</si>
  <si>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</si>
  <si>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</si>
  <si>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</si>
  <si>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</si>
  <si>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</si>
  <si>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</si>
  <si>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</si>
  <si>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</si>
  <si>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</si>
  <si>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</si>
  <si>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</si>
  <si>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</si>
  <si>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</si>
  <si>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</si>
  <si>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</si>
  <si>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</si>
  <si>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</si>
  <si>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</si>
  <si>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</si>
  <si>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</si>
  <si>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</si>
  <si>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</si>
  <si>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</si>
  <si>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</si>
  <si>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</si>
  <si>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</si>
  <si>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</si>
  <si>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</si>
  <si>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</si>
  <si>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</si>
  <si>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</si>
  <si>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</si>
  <si>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</si>
  <si>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</si>
  <si>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</si>
  <si>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</si>
  <si>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</si>
  <si>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</si>
  <si>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</si>
  <si>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</si>
  <si>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</si>
  <si>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</si>
  <si>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</si>
  <si>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</si>
  <si>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</si>
  <si>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</si>
  <si>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</si>
  <si>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</si>
  <si>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</si>
  <si>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</si>
  <si>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</si>
  <si>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</si>
  <si>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</si>
  <si>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</si>
  <si>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</si>
  <si>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</si>
  <si>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</si>
  <si>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</si>
  <si>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</si>
  <si>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</si>
  <si>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</si>
  <si>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</si>
  <si>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</si>
  <si>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</si>
  <si>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</si>
  <si>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</si>
  <si>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</si>
  <si>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</si>
  <si>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</si>
  <si>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</si>
  <si>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</si>
  <si>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</si>
  <si>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</si>
  <si>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</si>
  <si>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</si>
  <si>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</si>
  <si>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</si>
  <si>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</si>
  <si>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</si>
  <si>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</si>
  <si>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</si>
  <si>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</si>
  <si>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</si>
  <si>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</si>
  <si>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</si>
  <si>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</si>
  <si>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</si>
  <si>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</si>
  <si>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</si>
  <si>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</si>
  <si>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</si>
  <si>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</si>
  <si>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</si>
  <si>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</si>
  <si>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</si>
  <si>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</si>
  <si>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</si>
  <si>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</si>
  <si>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</si>
  <si>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</si>
  <si>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</si>
  <si>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</si>
  <si>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</si>
  <si>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</si>
  <si>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</si>
  <si>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</si>
  <si>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</si>
  <si>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</si>
  <si>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</si>
  <si>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</si>
  <si>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</si>
  <si>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</si>
  <si>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</si>
  <si>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</si>
  <si>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</si>
  <si>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</si>
  <si>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</si>
  <si>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</si>
  <si>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</si>
  <si>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</si>
  <si>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</si>
  <si>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</si>
  <si>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</si>
  <si>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</si>
  <si>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</si>
  <si>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</si>
  <si>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</si>
  <si>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</si>
  <si>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</si>
  <si>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</si>
  <si>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</si>
  <si>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</si>
  <si>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</si>
  <si>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</si>
  <si>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</si>
  <si>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</si>
  <si>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</si>
  <si>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</si>
  <si>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</si>
  <si>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</si>
  <si>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</si>
  <si>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</si>
  <si>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</si>
  <si>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</si>
  <si>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</si>
  <si>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</si>
  <si>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</si>
  <si>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</si>
  <si>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</si>
  <si>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</si>
  <si>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</si>
  <si>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</si>
  <si>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</si>
  <si>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</si>
  <si>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</si>
  <si>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</si>
  <si>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</si>
  <si>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</si>
  <si>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</si>
  <si>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</si>
  <si>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</si>
  <si>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</si>
  <si>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</si>
  <si>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</si>
  <si>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</si>
  <si>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</si>
  <si>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</si>
  <si>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</si>
  <si>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</si>
  <si>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</si>
  <si>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</si>
  <si>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</si>
  <si>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</si>
  <si>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</si>
  <si>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</si>
  <si>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</si>
  <si>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</si>
  <si>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</si>
  <si>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</si>
  <si>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</si>
  <si>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</si>
  <si>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</si>
  <si>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</si>
  <si>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</si>
  <si>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</si>
  <si>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</si>
  <si>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</si>
  <si>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</si>
  <si>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</si>
  <si>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</si>
  <si>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</si>
  <si>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</si>
  <si>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</si>
  <si>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</si>
  <si>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</si>
  <si>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</si>
  <si>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</si>
  <si>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</si>
  <si>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</si>
  <si>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</si>
  <si>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</si>
  <si>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</si>
  <si>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</si>
  <si>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</si>
  <si>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</si>
  <si>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</si>
  <si>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</si>
  <si>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</si>
  <si>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</si>
  <si>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</si>
  <si>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</si>
  <si>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</si>
  <si>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</si>
  <si>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</si>
  <si>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</si>
  <si>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</si>
  <si>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</si>
  <si>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</si>
  <si>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</si>
  <si>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</si>
  <si>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</si>
  <si>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</si>
  <si>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</si>
  <si>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</si>
  <si>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</si>
  <si>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</si>
  <si>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</si>
  <si>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</si>
  <si>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</si>
  <si>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</si>
  <si>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</si>
  <si>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</si>
  <si>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</si>
  <si>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</si>
  <si>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</si>
  <si>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</si>
  <si>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</si>
  <si>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</si>
  <si>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</si>
  <si>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</si>
  <si>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</si>
  <si>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</si>
  <si>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</si>
  <si>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</si>
  <si>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</si>
  <si>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</si>
  <si>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</si>
  <si>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</si>
  <si>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</si>
  <si>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</si>
  <si>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</si>
  <si>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</si>
  <si>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</si>
  <si>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</si>
  <si>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</si>
  <si>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</si>
  <si>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</si>
  <si>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</si>
  <si>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</si>
  <si>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</si>
  <si>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</si>
  <si>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</si>
  <si>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</si>
  <si>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</si>
  <si>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</si>
  <si>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</si>
  <si>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</si>
  <si>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</si>
  <si>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</si>
  <si>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</si>
  <si>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</si>
  <si>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</si>
  <si>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</si>
  <si>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</si>
  <si>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</si>
  <si>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</si>
  <si>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</si>
  <si>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</si>
  <si>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</si>
  <si>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</si>
  <si>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</si>
  <si>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</si>
  <si>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</si>
  <si>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</si>
  <si>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</si>
  <si>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</si>
  <si>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</si>
  <si>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</si>
  <si>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</si>
  <si>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</si>
  <si>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</si>
  <si>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</si>
  <si>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</si>
  <si>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</si>
  <si>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</si>
  <si>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</si>
  <si>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</si>
  <si>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</si>
  <si>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</si>
  <si>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</si>
  <si>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</si>
  <si>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</si>
  <si>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</si>
  <si>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</si>
  <si>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</si>
  <si>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</si>
  <si>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</si>
  <si>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</si>
  <si>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</si>
  <si>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</si>
  <si>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</si>
  <si>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</si>
  <si>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</si>
  <si>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</si>
  <si>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</si>
  <si>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</si>
  <si>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</si>
  <si>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</si>
  <si>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</si>
  <si>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</si>
  <si>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</si>
  <si>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</si>
  <si>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</si>
  <si>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</si>
  <si>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</si>
  <si>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</si>
  <si>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</si>
  <si>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</si>
  <si>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</si>
  <si>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</si>
  <si>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</si>
  <si>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</si>
  <si>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</si>
  <si>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</si>
  <si>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</si>
  <si>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</si>
  <si>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</si>
  <si>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</si>
  <si>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</si>
  <si>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</si>
  <si>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</si>
  <si>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</si>
  <si>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</si>
  <si>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</si>
  <si>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</si>
  <si>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</si>
  <si>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</si>
  <si>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</si>
  <si>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</si>
  <si>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</si>
  <si>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</si>
  <si>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</si>
  <si>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</si>
  <si>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</si>
  <si>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</si>
  <si>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</si>
  <si>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</si>
  <si>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</si>
  <si>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</si>
  <si>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</si>
  <si>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</si>
  <si>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</si>
  <si>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</si>
  <si>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</si>
  <si>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</si>
  <si>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</si>
  <si>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</si>
  <si>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</si>
  <si>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</si>
  <si>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</si>
  <si>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</si>
  <si>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</si>
  <si>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</si>
  <si>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</si>
  <si>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</si>
  <si>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</si>
  <si>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</si>
  <si>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</si>
  <si>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</si>
  <si>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</si>
  <si>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</si>
  <si>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</si>
  <si>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</si>
  <si>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</si>
  <si>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</si>
  <si>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</si>
  <si>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</si>
  <si>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</si>
  <si>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</si>
  <si>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</si>
  <si>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</si>
  <si>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</si>
  <si>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</si>
  <si>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</si>
  <si>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</si>
  <si>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</si>
  <si>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</si>
  <si>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</si>
  <si>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</si>
  <si>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</si>
  <si>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</si>
  <si>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</si>
  <si>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</si>
  <si>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</si>
  <si>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</si>
  <si>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</si>
  <si>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</si>
  <si>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</si>
  <si>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</si>
  <si>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</si>
  <si>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</si>
  <si>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</si>
  <si>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</si>
  <si>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</si>
  <si>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</si>
  <si>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</si>
  <si>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</si>
  <si>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</si>
  <si>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</si>
  <si>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</si>
  <si>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</si>
  <si>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</si>
  <si>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</si>
  <si>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</si>
  <si>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</si>
  <si>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</si>
  <si>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</si>
  <si>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</si>
  <si>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</si>
  <si>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</si>
  <si>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</si>
  <si>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</si>
  <si>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</si>
  <si>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</si>
  <si>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</si>
  <si>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</si>
  <si>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</si>
  <si>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</si>
  <si>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</si>
  <si>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</si>
  <si>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</si>
  <si>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</si>
  <si>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</si>
  <si>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</si>
  <si>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</si>
  <si>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</si>
  <si>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</si>
  <si>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</si>
  <si>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</si>
  <si>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</si>
  <si>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</si>
  <si>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</si>
  <si>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</si>
  <si>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</si>
  <si>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</si>
  <si>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</si>
  <si>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</si>
  <si>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</si>
  <si>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</si>
  <si>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</si>
  <si>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</si>
  <si>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</si>
  <si>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</si>
  <si>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</si>
  <si>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</si>
  <si>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</si>
  <si>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</si>
  <si>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</si>
  <si>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</si>
  <si>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</si>
  <si>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</si>
  <si>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</si>
  <si>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</si>
  <si>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</si>
  <si>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</si>
  <si>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</si>
  <si>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</si>
  <si>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</si>
  <si>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</si>
  <si>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</si>
  <si>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</si>
  <si>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</si>
  <si>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</si>
  <si>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</si>
  <si>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</si>
  <si>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</si>
  <si>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</si>
  <si>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</si>
  <si>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</si>
  <si>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</si>
  <si>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</si>
  <si>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</si>
  <si>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</si>
  <si>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</si>
  <si>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</si>
  <si>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</si>
  <si>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</si>
  <si>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</si>
  <si>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</si>
  <si>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</si>
  <si>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</si>
  <si>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</si>
  <si>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</si>
  <si>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</si>
  <si>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</si>
  <si>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</si>
  <si>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</si>
  <si>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</si>
  <si>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</si>
  <si>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</si>
  <si>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</si>
  <si>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</si>
  <si>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</si>
  <si>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</si>
  <si>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</si>
  <si>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</si>
  <si>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</si>
  <si>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</si>
  <si>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</si>
  <si>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</si>
  <si>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</si>
  <si>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</si>
  <si>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</si>
  <si>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</si>
  <si>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</si>
  <si>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</si>
  <si>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</si>
  <si>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</si>
  <si>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</si>
  <si>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</si>
  <si>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</si>
  <si>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</si>
  <si>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</si>
  <si>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</si>
  <si>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</si>
  <si>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</si>
  <si>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</si>
  <si>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</si>
  <si>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</si>
  <si>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</si>
  <si>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</si>
  <si>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</si>
  <si>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</si>
  <si>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</si>
  <si>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</si>
  <si>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</si>
  <si>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</si>
  <si>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</si>
  <si>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</si>
  <si>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</si>
  <si>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</si>
  <si>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</si>
  <si>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</si>
  <si>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</si>
  <si>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</si>
  <si>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</si>
  <si>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</si>
  <si>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</si>
  <si>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</si>
  <si>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</si>
  <si>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</si>
  <si>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</si>
  <si>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</si>
  <si>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</si>
  <si>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</si>
  <si>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</si>
  <si>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</si>
  <si>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</si>
  <si>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</si>
  <si>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</si>
  <si>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</si>
  <si>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</si>
  <si>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</si>
  <si>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</si>
  <si>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</si>
  <si>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</si>
  <si>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</si>
  <si>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</si>
  <si>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</si>
  <si>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</si>
  <si>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</si>
  <si>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</si>
  <si>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</si>
  <si>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</si>
  <si>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</si>
  <si>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</si>
  <si>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</si>
  <si>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</si>
  <si>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</si>
  <si>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</si>
  <si>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</si>
  <si>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</si>
  <si>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</si>
  <si>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</si>
  <si>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</si>
  <si>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</si>
  <si>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</si>
  <si>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</si>
  <si>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</si>
  <si>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</si>
  <si>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</si>
  <si>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</si>
  <si>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</si>
  <si>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</si>
  <si>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</si>
  <si>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</si>
  <si>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</si>
  <si>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</si>
  <si>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</si>
  <si>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</si>
  <si>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</si>
  <si>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</si>
  <si>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</si>
  <si>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</si>
  <si>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</si>
  <si>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</si>
  <si>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</si>
  <si>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</si>
  <si>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</si>
  <si>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</si>
  <si>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</si>
  <si>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</si>
  <si>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</si>
  <si>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</si>
  <si>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</si>
  <si>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</si>
  <si>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</si>
  <si>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</si>
  <si>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</si>
  <si>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</si>
  <si>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</si>
  <si>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</si>
  <si>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</si>
  <si>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</si>
  <si>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</si>
  <si>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</si>
  <si>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</si>
  <si>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</si>
  <si>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</si>
  <si>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</si>
  <si>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</si>
  <si>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</si>
  <si>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</si>
  <si>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</si>
  <si>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</si>
  <si>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</si>
  <si>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</si>
  <si>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</si>
  <si>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</si>
  <si>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</si>
  <si>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</si>
  <si>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</si>
  <si>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</si>
  <si>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</si>
  <si>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</si>
  <si>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</si>
  <si>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</si>
  <si>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</si>
  <si>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</si>
  <si>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</si>
  <si>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</si>
  <si>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</si>
  <si>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</si>
  <si>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</si>
  <si>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</si>
  <si>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</si>
  <si>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</si>
  <si>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</si>
  <si>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</si>
  <si>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</si>
  <si>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</si>
  <si>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</si>
  <si>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</si>
  <si>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</si>
  <si>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</si>
  <si>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</si>
  <si>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</si>
  <si>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</si>
  <si>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</si>
  <si>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</si>
  <si>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</si>
  <si>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</si>
  <si>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</si>
  <si>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</si>
  <si>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</si>
  <si>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</si>
  <si>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</si>
  <si>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</si>
  <si>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</si>
  <si>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</si>
  <si>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</si>
  <si>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</si>
  <si>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</si>
  <si>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</si>
  <si>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</si>
  <si>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</si>
  <si>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</si>
  <si>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</si>
  <si>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</si>
  <si>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</si>
  <si>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</si>
  <si>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</si>
  <si>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</si>
  <si>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</si>
  <si>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</si>
  <si>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</si>
  <si>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</si>
  <si>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</si>
  <si>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</si>
  <si>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</si>
  <si>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</si>
  <si>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</si>
  <si>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</si>
  <si>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</si>
  <si>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</si>
  <si>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</si>
  <si>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</si>
  <si>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</si>
  <si>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</si>
  <si>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</si>
  <si>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</si>
  <si>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</si>
  <si>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</si>
  <si>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</si>
  <si>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</si>
  <si>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</si>
  <si>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</si>
  <si>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</si>
  <si>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</si>
  <si>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</si>
  <si>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</si>
  <si>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</si>
  <si>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</si>
  <si>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</si>
  <si>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</si>
  <si>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</si>
  <si>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</si>
  <si>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</si>
  <si>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</si>
  <si>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</si>
  <si>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</si>
  <si>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</si>
  <si>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</si>
  <si>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</si>
  <si>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</si>
  <si>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</si>
  <si>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</si>
  <si>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</si>
  <si>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</si>
  <si>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</si>
  <si>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</si>
  <si>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</si>
  <si>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</si>
  <si>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</si>
  <si>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</si>
  <si>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</si>
  <si>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</si>
  <si>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</si>
  <si>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</si>
  <si>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</si>
  <si>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</si>
  <si>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</si>
  <si>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</si>
  <si>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</si>
  <si>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</si>
  <si>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</si>
  <si>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</si>
  <si>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</si>
  <si>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</si>
  <si>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</si>
  <si>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</si>
  <si>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</si>
  <si>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</si>
  <si>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</si>
  <si>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</si>
  <si>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</si>
  <si>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</si>
  <si>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</si>
  <si>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</si>
  <si>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</si>
  <si>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</si>
  <si>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</si>
  <si>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</si>
  <si>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</si>
  <si>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</si>
  <si>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</si>
  <si>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</si>
  <si>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</si>
  <si>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</si>
  <si>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</si>
  <si>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</si>
  <si>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</si>
  <si>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</si>
  <si>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</si>
  <si>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</si>
  <si>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</si>
  <si>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</si>
  <si>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</si>
  <si>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</si>
  <si>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</si>
  <si>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</si>
  <si>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</si>
  <si>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</si>
  <si>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</si>
  <si>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</si>
  <si>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</si>
  <si>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</si>
  <si>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</si>
  <si>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</si>
  <si>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</si>
  <si>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</si>
  <si>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</si>
  <si>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</si>
  <si>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</si>
  <si>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</si>
  <si>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</si>
  <si>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</si>
  <si>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</si>
  <si>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</si>
  <si>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</si>
  <si>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</si>
  <si>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</si>
  <si>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</si>
  <si>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</si>
  <si>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</si>
  <si>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</si>
  <si>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</si>
  <si>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</si>
  <si>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</si>
  <si>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</si>
  <si>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</si>
  <si>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</si>
  <si>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</si>
  <si>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</si>
  <si>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</si>
  <si>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</si>
  <si>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</si>
  <si>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</si>
  <si>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</si>
  <si>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</si>
  <si>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</si>
  <si>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</si>
  <si>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</si>
  <si>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</si>
  <si>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</si>
  <si>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</si>
  <si>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</si>
  <si>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</si>
  <si>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</si>
  <si>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</si>
  <si>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</si>
  <si>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</si>
  <si>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</si>
  <si>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</si>
  <si>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</si>
  <si>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</si>
  <si>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</si>
  <si>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</si>
  <si>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</si>
  <si>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</si>
  <si>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</si>
  <si>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</si>
  <si>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</si>
  <si>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</si>
  <si>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</si>
  <si>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</si>
  <si>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</si>
  <si>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</si>
  <si>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</si>
  <si>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</si>
  <si>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</si>
  <si>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</si>
  <si>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</si>
  <si>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</si>
  <si>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</si>
  <si>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</si>
  <si>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</si>
  <si>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</si>
  <si>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</si>
  <si>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</si>
  <si>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</si>
  <si>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</si>
  <si>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</si>
  <si>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</si>
  <si>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</si>
  <si>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</si>
  <si>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</si>
  <si>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</si>
  <si>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</si>
  <si>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</si>
  <si>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</si>
  <si>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</si>
  <si>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</si>
  <si>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</si>
  <si>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</si>
  <si>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</si>
  <si>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</si>
  <si>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</si>
  <si>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</si>
  <si>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</si>
  <si>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</si>
  <si>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</si>
  <si>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</si>
  <si>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</si>
  <si>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</si>
  <si>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</si>
  <si>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</si>
  <si>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</si>
  <si>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</si>
  <si>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</si>
  <si>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</si>
  <si>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</si>
  <si>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</si>
  <si>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</si>
  <si>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</si>
  <si>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</si>
  <si>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</si>
  <si>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</si>
  <si>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</si>
  <si>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</si>
  <si>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</si>
  <si>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</si>
  <si>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</si>
  <si>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</si>
  <si>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</si>
  <si>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</si>
  <si>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</si>
  <si>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</si>
  <si>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</si>
  <si>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</si>
  <si>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</si>
  <si>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</si>
  <si>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</si>
  <si>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</si>
  <si>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</si>
  <si>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</si>
  <si>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</si>
  <si>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</si>
  <si>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</si>
  <si>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</si>
  <si>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</si>
  <si>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</si>
  <si>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</si>
  <si>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</si>
  <si>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</si>
  <si>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</si>
  <si>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</si>
  <si>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</si>
  <si>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</si>
  <si>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</si>
  <si>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</si>
  <si>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</si>
  <si>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</si>
  <si>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</si>
  <si>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</si>
  <si>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</si>
  <si>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</si>
  <si>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</si>
  <si>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</si>
  <si>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</si>
  <si>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</si>
  <si>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</si>
  <si>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</si>
  <si>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</si>
  <si>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</si>
  <si>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</si>
  <si>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</si>
  <si>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</si>
  <si>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</si>
  <si>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</si>
  <si>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</si>
  <si>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</si>
  <si>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</si>
  <si>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</si>
  <si>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</si>
  <si>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</si>
  <si>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</si>
  <si>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</si>
  <si>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</si>
  <si>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</si>
  <si>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</si>
  <si>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</si>
  <si>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</si>
  <si>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</si>
  <si>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</si>
  <si>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</si>
  <si>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</si>
  <si>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</si>
  <si>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</si>
  <si>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</si>
  <si>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</si>
  <si>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</si>
  <si>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</si>
  <si>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</si>
  <si>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</si>
  <si>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</si>
  <si>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</si>
  <si>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</si>
  <si>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</si>
  <si>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</si>
  <si>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</si>
  <si>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</si>
  <si>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</si>
  <si>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</si>
  <si>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</si>
  <si>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</si>
  <si>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</si>
  <si>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</si>
  <si>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</si>
  <si>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</si>
  <si>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</si>
  <si>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</si>
  <si>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</si>
  <si>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</si>
  <si>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</si>
  <si>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</si>
  <si>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</si>
  <si>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</si>
  <si>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</si>
  <si>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</si>
  <si>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</si>
  <si>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</si>
  <si>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</si>
  <si>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</si>
  <si>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</si>
  <si>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</si>
  <si>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</si>
  <si>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</si>
  <si>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</si>
  <si>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</si>
  <si>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</si>
  <si>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</si>
  <si>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</si>
  <si>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</si>
  <si>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</si>
  <si>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</si>
  <si>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</si>
  <si>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</si>
  <si>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</si>
  <si>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</si>
  <si>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</si>
  <si>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</si>
  <si>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</si>
  <si>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</si>
  <si>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</si>
  <si>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</si>
  <si>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</si>
  <si>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</si>
  <si>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</si>
  <si>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</si>
  <si>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</si>
  <si>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</si>
  <si>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</si>
  <si>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</si>
  <si>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</si>
  <si>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</si>
  <si>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</si>
  <si>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</si>
  <si>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</si>
  <si>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</si>
  <si>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</si>
  <si>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</si>
  <si>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</si>
  <si>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</si>
  <si>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</si>
  <si>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</si>
  <si>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</si>
  <si>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</si>
  <si>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</si>
  <si>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</si>
  <si>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</si>
  <si>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</si>
  <si>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</si>
  <si>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</si>
  <si>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</si>
  <si>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</si>
  <si>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</si>
  <si>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</si>
  <si>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</si>
  <si>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</si>
  <si>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</si>
  <si>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</si>
  <si>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</si>
  <si>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</si>
  <si>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</si>
  <si>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</si>
  <si>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</si>
  <si>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</si>
  <si>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</si>
  <si>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</si>
  <si>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</si>
  <si>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</si>
  <si>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</si>
  <si>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</si>
  <si>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</si>
  <si>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</si>
  <si>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</si>
  <si>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</si>
  <si>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</si>
  <si>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</si>
  <si>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</si>
  <si>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</si>
  <si>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</si>
  <si>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</si>
  <si>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</si>
  <si>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</si>
  <si>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</si>
  <si>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</si>
  <si>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</si>
  <si>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</si>
  <si>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</si>
  <si>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</si>
  <si>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</si>
  <si>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</si>
  <si>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</si>
  <si>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</si>
  <si>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</si>
  <si>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</si>
  <si>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</si>
  <si>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</si>
  <si>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</si>
  <si>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</si>
  <si>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</si>
  <si>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</si>
  <si>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</si>
  <si>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</si>
  <si>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</si>
  <si>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</si>
  <si>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</si>
  <si>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</si>
  <si>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</si>
  <si>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</si>
  <si>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</si>
  <si>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</si>
  <si>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</si>
  <si>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</si>
  <si>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</si>
  <si>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</si>
  <si>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</si>
  <si>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</si>
  <si>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</si>
  <si>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</si>
  <si>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</si>
  <si>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</si>
  <si>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</si>
  <si>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</si>
  <si>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</si>
  <si>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</si>
  <si>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</si>
  <si>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</si>
  <si>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</si>
  <si>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</si>
  <si>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</si>
  <si>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</si>
  <si>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</si>
  <si>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</si>
  <si>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</si>
  <si>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</si>
  <si>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</si>
  <si>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</si>
  <si>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</si>
  <si>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</si>
  <si>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</si>
  <si>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</si>
  <si>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</si>
  <si>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</si>
  <si>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</si>
  <si>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</si>
  <si>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</si>
  <si>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</si>
  <si>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</si>
  <si>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</si>
  <si>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</si>
  <si>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</si>
  <si>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</si>
  <si>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</si>
  <si>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</si>
  <si>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</si>
  <si>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</si>
  <si>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</si>
  <si>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</si>
  <si>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</si>
  <si>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</si>
  <si>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</si>
  <si>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</si>
  <si>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</si>
  <si>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</si>
  <si>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</si>
  <si>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</si>
  <si>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</si>
  <si>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</si>
  <si>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</si>
  <si>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</si>
  <si>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</si>
  <si>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</si>
  <si>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</si>
  <si>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</si>
  <si>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</si>
  <si>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</si>
  <si>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</si>
  <si>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</si>
  <si>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</si>
  <si>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</si>
  <si>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</si>
  <si>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</si>
  <si>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</si>
  <si>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</si>
  <si>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</si>
  <si>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</si>
  <si>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</si>
  <si>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</si>
  <si>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</si>
  <si>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</si>
  <si>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</si>
  <si>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</si>
  <si>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</si>
  <si>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</si>
  <si>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</si>
  <si>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</si>
  <si>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</si>
  <si>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</si>
  <si>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</si>
  <si>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</si>
  <si>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</si>
  <si>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</si>
  <si>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</si>
  <si>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</si>
  <si>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</si>
  <si>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</si>
  <si>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</si>
  <si>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</si>
  <si>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</si>
  <si>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</si>
  <si>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</si>
  <si>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</si>
  <si>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</si>
  <si>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</si>
  <si>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</si>
  <si>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</si>
  <si>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</si>
  <si>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</si>
  <si>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</si>
  <si>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</si>
  <si>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</si>
  <si>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</si>
  <si>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</si>
  <si>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</si>
  <si>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</si>
  <si>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</si>
  <si>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</si>
  <si>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</si>
  <si>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</si>
  <si>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</si>
  <si>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</si>
  <si>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</si>
  <si>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</si>
  <si>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</si>
  <si>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</si>
  <si>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</si>
  <si>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</si>
  <si>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</si>
  <si>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</si>
  <si>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</si>
  <si>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</si>
  <si>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</si>
  <si>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</si>
  <si>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</si>
  <si>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</si>
  <si>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</si>
  <si>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</si>
  <si>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</si>
  <si>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</si>
  <si>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</si>
  <si>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</si>
  <si>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</si>
  <si>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</si>
  <si>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</si>
  <si>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</si>
  <si>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</si>
  <si>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</si>
  <si>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</si>
  <si>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</si>
  <si>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</si>
  <si>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</si>
  <si>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</si>
  <si>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</si>
  <si>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</si>
  <si>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</si>
  <si>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</si>
  <si>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</si>
  <si>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</si>
  <si>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</si>
  <si>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</si>
  <si>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</si>
  <si>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</si>
  <si>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</si>
  <si>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</si>
  <si>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</si>
  <si>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</si>
  <si>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</si>
  <si>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</si>
  <si>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</si>
  <si>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</si>
  <si>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</si>
  <si>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</si>
  <si>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</si>
  <si>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</si>
  <si>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</si>
  <si>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</si>
  <si>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</si>
  <si>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</si>
  <si>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</si>
  <si>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</si>
  <si>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</si>
  <si>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</si>
  <si>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</si>
  <si>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</si>
  <si>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</si>
  <si>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</si>
  <si>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</si>
  <si>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</si>
  <si>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</si>
  <si>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</si>
  <si>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</si>
  <si>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</si>
  <si>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</si>
  <si>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</si>
  <si>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</si>
  <si>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</si>
  <si>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</si>
  <si>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</si>
  <si>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</si>
  <si>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</si>
  <si>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</si>
  <si>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</si>
  <si>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</si>
  <si>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</si>
  <si>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</si>
  <si>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</si>
  <si>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</si>
  <si>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</si>
  <si>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</si>
  <si>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</si>
  <si>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</si>
  <si>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</si>
  <si>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</si>
  <si>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</si>
  <si>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</si>
  <si>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</si>
  <si>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</si>
  <si>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</si>
  <si>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</si>
  <si>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</si>
  <si>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</si>
  <si>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</si>
  <si>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</si>
  <si>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</si>
  <si>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</si>
  <si>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</si>
  <si>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</si>
  <si>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</si>
  <si>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</si>
  <si>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</si>
  <si>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</si>
  <si>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</si>
  <si>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</si>
  <si>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</si>
  <si>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</si>
  <si>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</si>
  <si>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</si>
  <si>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</si>
  <si>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</si>
  <si>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</si>
  <si>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</si>
  <si>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</si>
  <si>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</si>
  <si>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</si>
  <si>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</si>
  <si>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</si>
  <si>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</si>
  <si>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</si>
  <si>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</si>
  <si>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</si>
  <si>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</si>
  <si>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</si>
  <si>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</si>
  <si>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</si>
  <si>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</si>
  <si>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</si>
  <si>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</si>
  <si>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</si>
  <si>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</si>
  <si>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</si>
  <si>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</si>
  <si>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</si>
  <si>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</si>
  <si>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</si>
  <si>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</si>
  <si>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</si>
  <si>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</si>
  <si>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</si>
  <si>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</si>
  <si>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</si>
  <si>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</si>
  <si>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</si>
  <si>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</si>
  <si>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</si>
  <si>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</si>
  <si>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</si>
  <si>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</si>
  <si>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</si>
  <si>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</si>
  <si>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</si>
  <si>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</si>
  <si>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</si>
  <si>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</si>
  <si>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</si>
  <si>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</si>
  <si>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</si>
  <si>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</si>
  <si>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</si>
  <si>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</si>
  <si>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</si>
  <si>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</si>
  <si>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</si>
  <si>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</si>
  <si>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</si>
  <si>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</si>
  <si>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</si>
  <si>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</si>
  <si>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</si>
  <si>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</si>
  <si>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</si>
  <si>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</si>
  <si>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</si>
  <si>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</si>
  <si>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</si>
  <si>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</si>
  <si>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</si>
  <si>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</si>
  <si>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</si>
  <si>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</si>
  <si>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</si>
  <si>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</si>
  <si>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</si>
  <si>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</si>
  <si>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</si>
  <si>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</si>
  <si>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</si>
  <si>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</si>
  <si>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</si>
  <si>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</si>
  <si>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</si>
  <si>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</si>
  <si>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</si>
  <si>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</si>
  <si>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</si>
  <si>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</si>
  <si>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</si>
  <si>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</si>
  <si>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</si>
  <si>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</si>
  <si>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</si>
  <si>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</si>
  <si>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</si>
  <si>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</si>
  <si>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</si>
  <si>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</si>
  <si>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</si>
  <si>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</si>
  <si>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</si>
  <si>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</si>
  <si>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</si>
  <si>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</si>
  <si>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</si>
  <si>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</si>
  <si>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</si>
  <si>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</si>
  <si>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</si>
  <si>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</si>
  <si>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</si>
  <si>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</si>
  <si>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</si>
  <si>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</si>
  <si>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</si>
  <si>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</si>
  <si>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</si>
  <si>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</si>
  <si>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</si>
  <si>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</si>
  <si>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</si>
  <si>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</si>
  <si>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</si>
  <si>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</si>
  <si>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</si>
  <si>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</si>
  <si>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</si>
  <si>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</si>
  <si>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</si>
  <si>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</si>
  <si>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</si>
  <si>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</si>
  <si>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</si>
  <si>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</si>
  <si>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</si>
  <si>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</si>
  <si>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</si>
  <si>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</si>
  <si>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</si>
  <si>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</si>
  <si>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</si>
  <si>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</si>
  <si>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</si>
  <si>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</si>
  <si>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</si>
  <si>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</si>
  <si>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</si>
  <si>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</si>
  <si>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</si>
  <si>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</si>
  <si>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</si>
  <si>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</si>
  <si>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</si>
  <si>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</si>
  <si>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</si>
  <si>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</si>
  <si>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</si>
  <si>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</si>
  <si>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</si>
  <si>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</si>
  <si>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</si>
  <si>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</si>
  <si>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</si>
  <si>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</si>
  <si>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</si>
  <si>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</si>
  <si>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</si>
  <si>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</si>
  <si>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</si>
  <si>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</si>
  <si>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</si>
  <si>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</si>
  <si>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</si>
  <si>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</si>
  <si>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</si>
  <si>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</si>
  <si>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</si>
  <si>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</si>
  <si>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</si>
  <si>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</si>
  <si>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</si>
  <si>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</si>
  <si>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</si>
  <si>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</si>
  <si>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</si>
  <si>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</si>
  <si>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</si>
  <si>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</si>
  <si>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</si>
  <si>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</si>
  <si>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</si>
  <si>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</si>
  <si>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</si>
  <si>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</si>
  <si>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</si>
  <si>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</si>
  <si>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</si>
  <si>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</si>
  <si>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</si>
  <si>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</si>
  <si>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</si>
  <si>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</si>
  <si>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</si>
  <si>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</si>
  <si>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</si>
  <si>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</si>
  <si>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</si>
  <si>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</si>
  <si>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</si>
  <si>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</si>
  <si>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</si>
  <si>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</si>
  <si>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</si>
  <si>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</si>
  <si>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</si>
  <si>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</si>
  <si>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</si>
  <si>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</si>
  <si>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</si>
  <si>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</si>
  <si>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</si>
  <si>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</si>
  <si>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</si>
  <si>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</si>
  <si>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</si>
  <si>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</si>
  <si>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</si>
  <si>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</si>
  <si>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</si>
  <si>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</si>
  <si>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</si>
  <si>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</si>
  <si>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</si>
  <si>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</si>
  <si>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</si>
  <si>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</si>
  <si>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</si>
  <si>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</si>
  <si>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</si>
  <si>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</si>
  <si>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</si>
  <si>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</si>
  <si>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</si>
  <si>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</si>
  <si>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</si>
  <si>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</si>
  <si>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</si>
  <si>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</si>
  <si>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</si>
  <si>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</si>
  <si>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</si>
  <si>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</si>
  <si>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</si>
  <si>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</si>
  <si>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</si>
  <si>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</si>
  <si>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</si>
  <si>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</si>
  <si>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</si>
  <si>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</si>
  <si>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</si>
  <si>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</si>
  <si>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</si>
  <si>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</si>
  <si>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</si>
  <si>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</si>
  <si>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</si>
  <si>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</si>
  <si>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</si>
  <si>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</si>
  <si>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</si>
  <si>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</si>
  <si>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</si>
  <si>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</si>
  <si>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</si>
  <si>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</si>
  <si>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</si>
  <si>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</si>
  <si>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</si>
  <si>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</si>
  <si>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</si>
  <si>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</si>
  <si>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</si>
  <si>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</si>
  <si>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</si>
  <si>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</si>
  <si>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</si>
  <si>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</si>
  <si>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</si>
  <si>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</si>
  <si>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</si>
  <si>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</si>
  <si>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</si>
  <si>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</si>
  <si>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</si>
  <si>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</si>
  <si>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</si>
  <si>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</si>
  <si>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</si>
  <si>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</si>
  <si>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</si>
  <si>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</si>
  <si>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</si>
  <si>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</si>
  <si>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</si>
  <si>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</si>
  <si>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</si>
  <si>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</si>
  <si>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</si>
  <si>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</si>
  <si>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</si>
  <si>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</si>
  <si>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</si>
  <si>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</si>
  <si>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</si>
  <si>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</si>
  <si>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</si>
  <si>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</si>
  <si>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</si>
  <si>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</si>
  <si>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</si>
  <si>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</si>
  <si>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</si>
  <si>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</si>
  <si>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</si>
  <si>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</si>
  <si>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</si>
  <si>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</si>
  <si>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</si>
  <si>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</si>
  <si>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</si>
  <si>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</si>
  <si>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</si>
  <si>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</si>
  <si>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</si>
  <si>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</si>
  <si>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</si>
  <si>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</si>
  <si>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</si>
  <si>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</si>
  <si>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</si>
  <si>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</si>
  <si>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</si>
  <si>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</si>
  <si>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</si>
  <si>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</si>
  <si>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</si>
  <si>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</si>
  <si>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</si>
  <si>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</si>
  <si>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</si>
  <si>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</si>
  <si>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</si>
  <si>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</si>
  <si>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</si>
  <si>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</si>
  <si>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</si>
  <si>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</si>
  <si>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</si>
  <si>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</si>
  <si>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</si>
  <si>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</si>
  <si>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</si>
  <si>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</si>
  <si>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</si>
  <si>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</si>
  <si>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</si>
  <si>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</si>
  <si>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</si>
  <si>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</si>
  <si>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</si>
  <si>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</si>
  <si>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</si>
  <si>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</si>
  <si>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</si>
  <si>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</si>
  <si>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</si>
  <si>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</si>
  <si>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</si>
  <si>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</si>
  <si>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</si>
  <si>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</si>
  <si>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</si>
  <si>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</si>
  <si>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</si>
  <si>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</si>
  <si>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</si>
  <si>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</si>
  <si>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</si>
  <si>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</si>
  <si>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</si>
  <si>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</si>
  <si>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</si>
  <si>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</si>
  <si>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</si>
  <si>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</si>
  <si>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</si>
  <si>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</si>
  <si>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</si>
  <si>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</si>
  <si>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</si>
  <si>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</si>
  <si>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</si>
  <si>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</si>
  <si>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</si>
  <si>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</si>
  <si>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</si>
  <si>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</si>
  <si>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</si>
  <si>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</si>
  <si>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</si>
  <si>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</si>
  <si>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</si>
  <si>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</si>
  <si>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</si>
  <si>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</si>
  <si>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</si>
  <si>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</si>
  <si>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</si>
  <si>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</si>
  <si>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</si>
  <si>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</si>
  <si>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</si>
  <si>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</si>
  <si>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</si>
  <si>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</si>
  <si>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</si>
  <si>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</si>
  <si>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</si>
  <si>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</si>
  <si>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</si>
  <si>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</si>
  <si>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</si>
  <si>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</si>
  <si>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</si>
  <si>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</si>
  <si>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</si>
  <si>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</si>
  <si>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</si>
  <si>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</si>
  <si>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</si>
  <si>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</si>
  <si>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</si>
  <si>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</si>
  <si>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</si>
  <si>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</si>
  <si>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</si>
  <si>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</si>
  <si>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</si>
  <si>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</si>
  <si>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</si>
  <si>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</si>
  <si>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</si>
  <si>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</si>
  <si>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</si>
  <si>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</si>
  <si>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</si>
  <si>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</si>
  <si>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</si>
  <si>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</si>
  <si>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</si>
  <si>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</si>
  <si>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</si>
  <si>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</si>
  <si>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</si>
  <si>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</si>
  <si>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</si>
  <si>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</si>
  <si>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</si>
  <si>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</si>
  <si>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</si>
  <si>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</si>
  <si>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</si>
  <si>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</si>
  <si>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</si>
  <si>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</si>
  <si>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</si>
  <si>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</si>
  <si>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</si>
  <si>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</si>
  <si>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</si>
  <si>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</si>
  <si>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</si>
  <si>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</si>
  <si>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</si>
  <si>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</si>
  <si>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</si>
  <si>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</si>
  <si>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</si>
  <si>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</si>
  <si>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</si>
  <si>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</si>
  <si>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</si>
  <si>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</si>
  <si>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</si>
  <si>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</si>
  <si>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</si>
  <si>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</si>
  <si>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</si>
  <si>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</si>
  <si>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</si>
  <si>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</si>
  <si>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</si>
  <si>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</si>
  <si>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</si>
  <si>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</si>
  <si>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</si>
  <si>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</si>
  <si>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</si>
  <si>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</si>
  <si>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</si>
  <si>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</si>
  <si>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</si>
  <si>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</si>
  <si>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</si>
  <si>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</si>
  <si>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</si>
  <si>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</si>
  <si>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</si>
  <si>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</si>
  <si>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</si>
  <si>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</si>
  <si>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</si>
  <si>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</si>
  <si>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</si>
  <si>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</si>
  <si>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</si>
  <si>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</si>
  <si>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</si>
  <si>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</si>
  <si>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</si>
  <si>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</si>
  <si>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</si>
  <si>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</si>
  <si>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</si>
  <si>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</si>
  <si>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</si>
  <si>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</si>
  <si>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</si>
  <si>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</si>
  <si>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</si>
  <si>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</si>
  <si>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</si>
  <si>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</si>
  <si>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</si>
  <si>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</si>
  <si>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</si>
  <si>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</si>
  <si>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</si>
  <si>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</si>
  <si>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</si>
  <si>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</si>
  <si>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</si>
  <si>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</si>
  <si>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</si>
  <si>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</si>
  <si>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</si>
  <si>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</si>
  <si>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</si>
  <si>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</si>
  <si>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</si>
  <si>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</si>
  <si>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</si>
  <si>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</si>
  <si>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</si>
  <si>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</si>
  <si>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</si>
  <si>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</si>
  <si>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</si>
  <si>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</si>
  <si>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</si>
  <si>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</si>
  <si>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</si>
  <si>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</si>
  <si>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</si>
  <si>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</si>
  <si>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</si>
  <si>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</si>
  <si>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</si>
  <si>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</si>
  <si>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</si>
  <si>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</si>
  <si>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</si>
  <si>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</si>
  <si>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</si>
  <si>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</si>
  <si>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</si>
  <si>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</si>
  <si>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</si>
  <si>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</si>
  <si>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</si>
  <si>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</si>
  <si>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</si>
  <si>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</si>
  <si>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</si>
  <si>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</si>
  <si>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</si>
  <si>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</si>
  <si>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</si>
  <si>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</si>
  <si>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</si>
  <si>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</si>
  <si>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</si>
  <si>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</si>
  <si>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</si>
  <si>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</si>
  <si>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</si>
  <si>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</si>
  <si>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</si>
  <si>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</si>
  <si>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</si>
  <si>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</si>
  <si>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</si>
  <si>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</si>
  <si>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</si>
  <si>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</si>
  <si>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</si>
  <si>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</si>
  <si>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</si>
  <si>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</si>
  <si>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</si>
  <si>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</si>
  <si>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</si>
  <si>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</si>
  <si>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</si>
  <si>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</si>
  <si>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</si>
  <si>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</si>
  <si>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</si>
  <si>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</si>
  <si>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</si>
  <si>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</si>
  <si>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</si>
  <si>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</si>
  <si>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</si>
  <si>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</si>
  <si>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</si>
  <si>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</si>
  <si>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</si>
  <si>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</si>
  <si>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</si>
  <si>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</si>
  <si>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</si>
  <si>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</si>
  <si>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</si>
  <si>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</si>
  <si>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</si>
  <si>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</si>
  <si>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</si>
  <si>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</si>
  <si>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</si>
  <si>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</si>
  <si>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</si>
  <si>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</si>
  <si>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</si>
  <si>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</si>
  <si>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</si>
  <si>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</si>
  <si>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</si>
  <si>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</si>
  <si>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</si>
  <si>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</si>
  <si>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</si>
  <si>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</si>
  <si>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</si>
  <si>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</si>
  <si>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</si>
  <si>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</si>
  <si>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</si>
  <si>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</si>
  <si>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</si>
  <si>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</si>
  <si>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</si>
  <si>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</si>
  <si>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</si>
  <si>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</si>
  <si>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</si>
  <si>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</si>
  <si>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</si>
  <si>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</si>
  <si>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</si>
  <si>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</si>
  <si>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</si>
  <si>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</si>
  <si>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</si>
  <si>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</si>
  <si>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</si>
  <si>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</si>
  <si>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</si>
  <si>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</si>
  <si>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</si>
  <si>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</si>
  <si>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</si>
  <si>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</si>
  <si>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</si>
  <si>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</si>
  <si>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</si>
  <si>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</si>
  <si>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</si>
  <si>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</si>
  <si>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</si>
  <si>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</si>
  <si>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</si>
  <si>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</si>
  <si>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</si>
  <si>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</si>
  <si>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</si>
  <si>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</si>
  <si>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</si>
  <si>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</si>
  <si>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</si>
  <si>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</si>
  <si>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</si>
  <si>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</si>
  <si>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</si>
  <si>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</si>
  <si>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</si>
  <si>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</si>
  <si>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</si>
  <si>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</si>
  <si>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</si>
  <si>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</si>
  <si>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</si>
  <si>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</si>
  <si>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</si>
  <si>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</si>
  <si>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</si>
  <si>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</si>
  <si>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</si>
  <si>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</si>
  <si>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</si>
  <si>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</si>
  <si>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</si>
  <si>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</si>
  <si>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</si>
  <si>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</si>
  <si>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</si>
  <si>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</si>
  <si>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</si>
  <si>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</si>
  <si>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</si>
  <si>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</si>
  <si>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</si>
  <si>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</si>
  <si>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</si>
  <si>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</si>
  <si>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</si>
  <si>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</si>
  <si>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</si>
  <si>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</si>
  <si>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</si>
  <si>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</si>
  <si>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</si>
  <si>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</si>
  <si>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</si>
  <si>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</si>
  <si>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</si>
  <si>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</si>
  <si>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</si>
  <si>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</si>
  <si>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</si>
  <si>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</si>
  <si>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</si>
  <si>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</si>
  <si>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</si>
  <si>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</si>
  <si>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</si>
  <si>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</si>
  <si>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</si>
  <si>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</si>
  <si>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</si>
  <si>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</si>
  <si>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</si>
  <si>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</si>
  <si>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</si>
  <si>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</si>
  <si>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</si>
  <si>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</si>
  <si>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</si>
  <si>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</si>
  <si>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</si>
  <si>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</si>
  <si>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</si>
  <si>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</si>
  <si>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</si>
  <si>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</si>
  <si>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</si>
  <si>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</si>
  <si>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</si>
  <si>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</si>
  <si>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</si>
  <si>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</si>
  <si>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</si>
  <si>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</si>
  <si>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</si>
  <si>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</si>
  <si>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</si>
  <si>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</si>
  <si>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</si>
  <si>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</si>
  <si>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</si>
  <si>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</si>
  <si>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</si>
  <si>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</si>
  <si>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</si>
  <si>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</si>
  <si>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</si>
  <si>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</si>
  <si>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</si>
  <si>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</si>
  <si>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</si>
  <si>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</si>
  <si>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</si>
  <si>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</si>
  <si>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</si>
  <si>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</si>
  <si>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</si>
  <si>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</si>
  <si>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</si>
  <si>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</si>
  <si>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</si>
  <si>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</si>
  <si>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</si>
  <si>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</si>
  <si>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</si>
  <si>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</si>
  <si>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</si>
  <si>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</si>
  <si>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</si>
  <si>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</si>
  <si>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</si>
  <si>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</si>
  <si>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</si>
  <si>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</si>
  <si>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</si>
  <si>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</si>
  <si>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</si>
  <si>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</si>
  <si>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</si>
  <si>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</si>
  <si>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</si>
  <si>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</si>
  <si>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</si>
  <si>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</si>
  <si>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</si>
  <si>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</si>
  <si>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</si>
  <si>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</si>
  <si>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</si>
  <si>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</si>
  <si>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</si>
  <si>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</si>
  <si>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</si>
  <si>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</si>
  <si>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</si>
  <si>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</si>
  <si>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</si>
  <si>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</si>
  <si>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</si>
  <si>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</si>
  <si>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</si>
  <si>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</si>
  <si>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</si>
  <si>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</si>
  <si>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</si>
  <si>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</si>
  <si>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</si>
  <si>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</si>
  <si>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</si>
  <si>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</si>
  <si>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</si>
  <si>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</si>
  <si>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</si>
  <si>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</si>
  <si>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</si>
  <si>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</si>
  <si>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</si>
  <si>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</si>
  <si>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</si>
  <si>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</si>
  <si>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</si>
  <si>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</si>
  <si>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</si>
  <si>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</si>
  <si>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</si>
  <si>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</si>
  <si>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</si>
  <si>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</si>
  <si>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</si>
  <si>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</si>
  <si>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</si>
  <si>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</si>
  <si>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</si>
  <si>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</si>
  <si>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</si>
  <si>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</si>
  <si>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</si>
  <si>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</si>
  <si>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</si>
  <si>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</si>
  <si>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</si>
  <si>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</si>
  <si>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</si>
  <si>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</si>
  <si>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</si>
  <si>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</si>
  <si>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</si>
  <si>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</si>
  <si>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</si>
  <si>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</si>
  <si>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</si>
  <si>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</si>
  <si>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</si>
  <si>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</si>
  <si>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</si>
  <si>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</si>
  <si>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</si>
  <si>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</si>
  <si>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</si>
  <si>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</si>
  <si>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</si>
  <si>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</si>
  <si>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</si>
  <si>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</si>
  <si>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</si>
  <si>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</si>
  <si>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</si>
  <si>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</si>
  <si>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</si>
  <si>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</si>
  <si>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</si>
  <si>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</si>
  <si>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</si>
  <si>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</si>
  <si>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</si>
  <si>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</si>
  <si>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</si>
  <si>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</si>
  <si>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</si>
  <si>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</si>
  <si>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</si>
  <si>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</si>
  <si>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</si>
  <si>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</si>
  <si>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</si>
  <si>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</si>
  <si>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</si>
  <si>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</si>
  <si>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</si>
  <si>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</si>
  <si>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</si>
  <si>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</si>
  <si>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</si>
  <si>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</si>
  <si>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</si>
  <si>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</si>
  <si>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</si>
  <si>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</si>
  <si>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</si>
  <si>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</si>
  <si>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</si>
  <si>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</si>
  <si>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</si>
  <si>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</si>
  <si>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</si>
  <si>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</si>
  <si>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</si>
  <si>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</si>
  <si>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</si>
  <si>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</si>
  <si>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</si>
  <si>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</si>
  <si>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</si>
  <si>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</si>
  <si>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</si>
  <si>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</si>
  <si>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</si>
  <si>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</si>
  <si>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</si>
  <si>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</si>
  <si>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</si>
  <si>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</si>
  <si>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</si>
  <si>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</si>
  <si>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</si>
  <si>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</si>
  <si>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</si>
  <si>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</si>
  <si>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</si>
  <si>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</si>
  <si>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</si>
  <si>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</si>
  <si>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</si>
  <si>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</si>
  <si>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</si>
  <si>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</si>
  <si>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</si>
  <si>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</si>
  <si>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</si>
  <si>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</si>
  <si>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</si>
  <si>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</si>
  <si>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</si>
  <si>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</si>
  <si>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</si>
  <si>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</si>
  <si>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</si>
  <si>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</si>
  <si>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</si>
  <si>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</si>
  <si>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</si>
  <si>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</si>
  <si>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</si>
  <si>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</si>
  <si>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</si>
  <si>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</si>
  <si>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</si>
  <si>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</si>
  <si>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</si>
  <si>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</si>
  <si>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</si>
  <si>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</si>
  <si>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</si>
  <si>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</si>
  <si>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</si>
  <si>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</si>
  <si>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</si>
  <si>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</si>
  <si>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</si>
  <si>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</si>
  <si>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</si>
  <si>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</si>
  <si>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</si>
  <si>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</si>
  <si>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</si>
  <si>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</si>
  <si>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</si>
  <si>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</si>
  <si>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</si>
  <si>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</si>
  <si>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</si>
  <si>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</si>
  <si>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</si>
  <si>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</si>
  <si>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</si>
  <si>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</si>
  <si>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</si>
  <si>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</si>
  <si>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</si>
  <si>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</si>
  <si>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</si>
  <si>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</si>
  <si>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</si>
  <si>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</si>
  <si>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</si>
  <si>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</si>
  <si>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</si>
  <si>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</si>
  <si>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</si>
  <si>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</si>
  <si>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</si>
  <si>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</si>
  <si>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</si>
  <si>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</si>
  <si>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</si>
  <si>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</si>
  <si>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</si>
  <si>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</si>
  <si>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</si>
  <si>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</si>
  <si>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</si>
  <si>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</si>
  <si>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</si>
  <si>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</si>
  <si>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</si>
  <si>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</si>
  <si>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</si>
  <si>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</si>
  <si>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</si>
  <si>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</si>
  <si>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</si>
  <si>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</si>
  <si>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</si>
  <si>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</si>
  <si>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</si>
  <si>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</si>
  <si>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</si>
  <si>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</si>
  <si>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</si>
  <si>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</si>
  <si>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</si>
  <si>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</si>
  <si>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</si>
  <si>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</si>
  <si>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</si>
  <si>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</si>
  <si>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</si>
  <si>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</si>
  <si>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</si>
  <si>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</si>
  <si>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</si>
  <si>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</si>
  <si>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</si>
  <si>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</si>
  <si>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</si>
  <si>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</si>
  <si>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</si>
  <si>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</si>
  <si>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</si>
  <si>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</si>
  <si>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</si>
  <si>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</si>
  <si>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</si>
  <si>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</si>
  <si>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</si>
  <si>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</si>
  <si>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</si>
  <si>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</si>
  <si>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</si>
  <si>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</si>
  <si>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</si>
  <si>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</si>
  <si>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</si>
  <si>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</si>
  <si>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</si>
  <si>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</si>
  <si>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</si>
  <si>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</si>
  <si>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</si>
  <si>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</si>
  <si>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</si>
  <si>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</si>
  <si>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</si>
  <si>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</si>
  <si>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</si>
  <si>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</si>
  <si>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</si>
  <si>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</si>
  <si>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</si>
  <si>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</si>
  <si>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</si>
  <si>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</si>
  <si>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</si>
  <si>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</si>
  <si>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</si>
  <si>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</si>
  <si>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</si>
  <si>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</si>
  <si>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</si>
  <si>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</si>
  <si>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</si>
  <si>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</si>
  <si>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</si>
  <si>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</si>
  <si>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</si>
  <si>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</si>
  <si>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</si>
  <si>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</si>
  <si>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</si>
  <si>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</si>
  <si>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</si>
  <si>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</si>
  <si>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</si>
  <si>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</si>
  <si>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</si>
  <si>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</si>
  <si>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</si>
  <si>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</si>
  <si>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</si>
  <si>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</si>
  <si>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</si>
  <si>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</si>
  <si>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</si>
  <si>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</si>
  <si>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</si>
  <si>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</si>
  <si>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</si>
  <si>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</si>
  <si>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</si>
  <si>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</si>
  <si>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</si>
  <si>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</si>
  <si>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</si>
  <si>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</si>
  <si>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</si>
  <si>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</si>
  <si>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</si>
  <si>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</si>
  <si>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</si>
  <si>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</si>
  <si>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</si>
  <si>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</si>
  <si>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</si>
  <si>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</si>
  <si>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</si>
  <si>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</si>
  <si>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</si>
  <si>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</si>
  <si>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</si>
  <si>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</si>
  <si>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</si>
  <si>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</si>
  <si>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</si>
  <si>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</si>
  <si>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</si>
  <si>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</si>
  <si>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</si>
  <si>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</si>
  <si>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</si>
  <si>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</si>
  <si>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</si>
  <si>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</si>
  <si>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</si>
  <si>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</si>
  <si>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</si>
  <si>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</si>
  <si>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</si>
  <si>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</si>
  <si>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</si>
  <si>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</si>
  <si>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</si>
  <si>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</si>
  <si>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</si>
  <si>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</si>
  <si>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</si>
  <si>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</si>
  <si>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</si>
  <si>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</si>
  <si>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</si>
  <si>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</si>
  <si>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</si>
  <si>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</si>
  <si>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</si>
  <si>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</si>
  <si>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</si>
  <si>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</si>
  <si>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</si>
  <si>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</si>
  <si>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</si>
  <si>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</si>
  <si>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</si>
  <si>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</si>
  <si>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</si>
  <si>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</si>
  <si>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</si>
  <si>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</si>
  <si>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</si>
  <si>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</si>
  <si>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</si>
  <si>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</si>
  <si>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</si>
  <si>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</si>
  <si>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</si>
  <si>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</si>
  <si>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</si>
  <si>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</si>
  <si>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</si>
  <si>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</si>
  <si>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</si>
  <si>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</si>
  <si>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</si>
  <si>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</si>
  <si>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</si>
  <si>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</si>
  <si>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</si>
  <si>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</si>
  <si>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</si>
  <si>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</si>
  <si>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</si>
  <si>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</si>
  <si>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</si>
  <si>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</si>
  <si>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</si>
  <si>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</si>
  <si>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</si>
  <si>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</si>
  <si>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</si>
  <si>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</si>
  <si>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</si>
  <si>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</si>
  <si>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</si>
  <si>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</si>
  <si>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</si>
  <si>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</si>
  <si>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</si>
  <si>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</si>
  <si>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</si>
  <si>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</si>
  <si>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</si>
  <si>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</si>
  <si>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</si>
  <si>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</si>
  <si>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</si>
  <si>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</si>
  <si>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</si>
  <si>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</si>
  <si>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</si>
  <si>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</si>
  <si>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</si>
  <si>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</si>
  <si>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</si>
  <si>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</si>
  <si>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</si>
  <si>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</si>
  <si>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</si>
  <si>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</si>
  <si>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</si>
  <si>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</si>
  <si>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</si>
  <si>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</si>
  <si>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</si>
  <si>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</si>
  <si>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</si>
  <si>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</si>
  <si>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</si>
  <si>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</si>
  <si>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</si>
  <si>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</si>
  <si>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</si>
  <si>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</si>
  <si>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</si>
  <si>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</si>
  <si>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</si>
  <si>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</si>
  <si>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</si>
  <si>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</si>
  <si>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</si>
  <si>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</si>
  <si>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</si>
  <si>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</si>
  <si>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</si>
  <si>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</si>
  <si>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</si>
  <si>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</si>
  <si>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</si>
  <si>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</si>
  <si>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</si>
  <si>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</si>
  <si>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</si>
  <si>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</si>
  <si>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</si>
  <si>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</si>
  <si>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</si>
  <si>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</si>
  <si>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</si>
  <si>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</si>
  <si>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</si>
  <si>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</si>
  <si>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</si>
  <si>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</si>
  <si>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</si>
  <si>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</si>
  <si>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</si>
  <si>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</si>
  <si>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</si>
  <si>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</si>
  <si>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</si>
  <si>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</si>
  <si>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</si>
  <si>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</si>
  <si>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</si>
  <si>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</si>
  <si>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</si>
  <si>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</si>
  <si>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</si>
  <si>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</si>
  <si>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</si>
  <si>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</si>
  <si>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</si>
  <si>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</si>
  <si>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</si>
  <si>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</si>
  <si>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</si>
  <si>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</si>
  <si>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</si>
  <si>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</si>
  <si>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</si>
  <si>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</si>
  <si>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</si>
  <si>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</si>
  <si>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</si>
  <si>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</si>
  <si>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</si>
  <si>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</si>
  <si>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</si>
  <si>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</si>
  <si>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</si>
  <si>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</si>
  <si>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</si>
  <si>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</si>
  <si>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</si>
  <si>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</si>
  <si>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</si>
  <si>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</si>
  <si>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</si>
  <si>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</si>
  <si>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</si>
  <si>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</si>
  <si>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</si>
  <si>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</si>
  <si>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</si>
  <si>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</si>
  <si>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</si>
  <si>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</si>
  <si>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</si>
  <si>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</si>
  <si>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</si>
  <si>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</si>
  <si>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</si>
  <si>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</si>
  <si>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</si>
  <si>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</si>
  <si>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</si>
  <si>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</si>
  <si>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</si>
  <si>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</si>
  <si>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</si>
  <si>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</si>
  <si>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</si>
  <si>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</si>
  <si>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</si>
  <si>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</si>
  <si>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</si>
  <si>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</si>
  <si>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</si>
  <si>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</si>
  <si>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</si>
  <si>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</si>
  <si>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</si>
  <si>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</si>
  <si>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</si>
  <si>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</si>
  <si>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</si>
  <si>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</si>
  <si>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</si>
  <si>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</si>
  <si>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</si>
  <si>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</si>
  <si>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</si>
  <si>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</si>
  <si>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</si>
  <si>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</si>
  <si>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</si>
  <si>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</si>
  <si>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</si>
  <si>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</si>
  <si>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</si>
  <si>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</si>
  <si>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</si>
  <si>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</si>
  <si>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</si>
  <si>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</si>
  <si>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</si>
  <si>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</si>
  <si>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</si>
  <si>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</si>
  <si>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</si>
  <si>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</si>
  <si>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</si>
  <si>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</si>
  <si>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</si>
  <si>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</si>
  <si>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</si>
  <si>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</si>
  <si>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</si>
  <si>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</si>
  <si>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</si>
  <si>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</si>
  <si>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</si>
  <si>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</si>
  <si>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</si>
  <si>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</si>
  <si>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</si>
  <si>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</si>
  <si>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</si>
  <si>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</si>
  <si>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</si>
  <si>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</si>
  <si>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</si>
  <si>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</si>
  <si>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</si>
  <si>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</si>
  <si>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</si>
  <si>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</si>
  <si>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</si>
  <si>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</si>
  <si>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</si>
  <si>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</si>
  <si>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</si>
  <si>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</si>
  <si>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</si>
  <si>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</si>
  <si>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</si>
  <si>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</si>
  <si>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</si>
  <si>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</si>
  <si>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</si>
  <si>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</si>
  <si>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</si>
  <si>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</si>
  <si>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</si>
  <si>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</si>
  <si>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</si>
  <si>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</si>
  <si>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</si>
  <si>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</si>
  <si>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</si>
  <si>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</si>
  <si>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</si>
  <si>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</si>
  <si>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</si>
  <si>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</si>
  <si>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</si>
  <si>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</si>
  <si>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</si>
  <si>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</si>
  <si>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</si>
  <si>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</si>
  <si>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</si>
  <si>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</si>
  <si>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</si>
  <si>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</si>
  <si>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</si>
  <si>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</si>
  <si>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</si>
  <si>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</si>
  <si>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</si>
  <si>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</si>
  <si>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</si>
  <si>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</si>
  <si>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</si>
  <si>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</si>
  <si>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</si>
  <si>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</si>
  <si>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</si>
  <si>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</si>
  <si>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</si>
  <si>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</si>
  <si>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</si>
  <si>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</si>
  <si>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</si>
  <si>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</si>
  <si>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</si>
  <si>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</si>
  <si>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</si>
  <si>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</si>
  <si>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</si>
  <si>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</si>
  <si>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</si>
  <si>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</si>
  <si>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</si>
  <si>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</si>
  <si>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</si>
  <si>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</si>
  <si>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</si>
  <si>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</si>
  <si>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</si>
  <si>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</si>
  <si>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</si>
  <si>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</si>
  <si>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</si>
  <si>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</si>
  <si>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</si>
  <si>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</si>
  <si>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</si>
  <si>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</si>
  <si>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</si>
  <si>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</si>
  <si>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</si>
  <si>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</si>
  <si>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</si>
  <si>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</si>
  <si>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</si>
  <si>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</si>
  <si>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</si>
  <si>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</si>
  <si>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</si>
  <si>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</si>
  <si>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</si>
  <si>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</si>
  <si>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</si>
  <si>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</si>
  <si>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</si>
  <si>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</si>
  <si>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</si>
  <si>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</si>
  <si>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</si>
  <si>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</si>
  <si>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</si>
  <si>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</si>
  <si>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</si>
  <si>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</si>
  <si>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</si>
  <si>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</si>
  <si>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</si>
  <si>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</si>
  <si>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</si>
  <si>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</si>
  <si>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</si>
  <si>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</si>
  <si>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</si>
  <si>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</si>
  <si>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</si>
  <si>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</si>
  <si>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</si>
  <si>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</si>
  <si>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</si>
  <si>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</si>
  <si>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</si>
  <si>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</si>
  <si>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</si>
  <si>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</si>
  <si>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</si>
  <si>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</si>
  <si>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</si>
  <si>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</si>
  <si>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</si>
  <si>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</si>
  <si>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</si>
  <si>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</si>
  <si>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</si>
  <si>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</si>
  <si>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</si>
  <si>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</si>
  <si>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</si>
  <si>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</si>
  <si>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</si>
  <si>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</si>
  <si>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</si>
  <si>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</si>
  <si>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</si>
  <si>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</si>
  <si>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</si>
  <si>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</si>
  <si>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</si>
  <si>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</si>
  <si>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</si>
  <si>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</si>
  <si>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</si>
  <si>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</si>
  <si>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</si>
  <si>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</si>
  <si>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</si>
  <si>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</si>
  <si>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</si>
  <si>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</si>
  <si>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</si>
  <si>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</si>
  <si>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</si>
  <si>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</si>
  <si>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</si>
  <si>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</si>
  <si>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</si>
  <si>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</si>
  <si>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</si>
  <si>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</si>
  <si>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</si>
  <si>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</si>
  <si>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</si>
  <si>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</si>
  <si>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</si>
  <si>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</si>
  <si>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</si>
  <si>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</si>
  <si>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</si>
  <si>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</si>
  <si>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</si>
  <si>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</si>
  <si>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</si>
  <si>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</si>
  <si>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</si>
  <si>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</si>
  <si>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</si>
  <si>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</si>
  <si>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</si>
  <si>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</si>
  <si>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</si>
  <si>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</si>
  <si>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</si>
  <si>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</si>
  <si>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</si>
  <si>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</si>
  <si>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</si>
  <si>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</si>
  <si>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</si>
  <si>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</si>
  <si>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</si>
  <si>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</si>
  <si>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</si>
  <si>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</si>
  <si>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</si>
  <si>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</si>
  <si>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</si>
  <si>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</si>
  <si>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</si>
  <si>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</si>
  <si>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</si>
  <si>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</si>
  <si>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</si>
  <si>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</si>
  <si>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</si>
  <si>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</si>
  <si>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</si>
  <si>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</si>
  <si>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</si>
  <si>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</si>
  <si>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</si>
  <si>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</si>
  <si>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</si>
  <si>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</si>
  <si>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</si>
  <si>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</si>
  <si>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</si>
  <si>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</si>
  <si>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</si>
  <si>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</si>
  <si>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</si>
  <si>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</si>
  <si>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</si>
  <si>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</si>
  <si>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</si>
  <si>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</si>
  <si>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</si>
  <si>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</si>
  <si>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</si>
  <si>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</si>
  <si>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</si>
  <si>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</si>
  <si>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</si>
  <si>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</si>
  <si>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</si>
  <si>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</si>
  <si>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</si>
  <si>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</si>
  <si>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</si>
  <si>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</si>
  <si>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</si>
  <si>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</si>
  <si>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</si>
  <si>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</si>
  <si>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</si>
  <si>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</si>
  <si>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</si>
  <si>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</si>
  <si>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</si>
  <si>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</si>
  <si>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</si>
  <si>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</si>
  <si>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</si>
  <si>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</si>
  <si>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</si>
  <si>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</si>
  <si>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</si>
  <si>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</si>
  <si>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</si>
  <si>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</si>
  <si>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</si>
  <si>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</si>
  <si>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</si>
  <si>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</si>
  <si>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</si>
  <si>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</si>
  <si>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</si>
  <si>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</si>
  <si>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</si>
  <si>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</si>
  <si>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</si>
  <si>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</si>
  <si>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</si>
  <si>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</si>
  <si>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</si>
  <si>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</si>
  <si>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</si>
  <si>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</si>
  <si>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</si>
  <si>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</si>
  <si>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</si>
  <si>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</si>
  <si>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</si>
  <si>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</si>
  <si>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</si>
  <si>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</si>
  <si>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</si>
  <si>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</si>
  <si>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</si>
  <si>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</si>
  <si>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</si>
  <si>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</si>
  <si>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</si>
  <si>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</si>
  <si>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</si>
  <si>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</si>
  <si>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</si>
  <si>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</si>
  <si>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</si>
  <si>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</si>
  <si>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</si>
  <si>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</si>
  <si>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</si>
  <si>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</si>
  <si>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</si>
  <si>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</si>
  <si>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</si>
  <si>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</si>
  <si>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</si>
  <si>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</si>
  <si>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</si>
  <si>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</si>
  <si>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</si>
  <si>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</si>
  <si>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</si>
  <si>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</si>
  <si>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</si>
  <si>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</si>
  <si>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</si>
  <si>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</si>
  <si>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</si>
  <si>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</si>
  <si>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</si>
  <si>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</si>
  <si>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</si>
  <si>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</si>
  <si>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</si>
  <si>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</si>
  <si>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</si>
  <si>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</si>
  <si>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</si>
  <si>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</si>
  <si>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</si>
  <si>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</si>
  <si>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</si>
  <si>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</si>
  <si>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</si>
  <si>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</si>
  <si>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</si>
  <si>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</si>
  <si>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</si>
  <si>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</si>
  <si>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</si>
  <si>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</si>
  <si>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</si>
  <si>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</si>
  <si>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</si>
  <si>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</si>
  <si>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</si>
  <si>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</si>
  <si>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</si>
  <si>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</si>
  <si>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</si>
  <si>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</si>
  <si>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</si>
  <si>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</si>
  <si>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</si>
  <si>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</si>
  <si>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</si>
  <si>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</si>
  <si>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</si>
  <si>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</si>
  <si>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</si>
  <si>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</si>
  <si>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</si>
  <si>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</si>
  <si>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</si>
  <si>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</si>
  <si>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</si>
  <si>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</si>
  <si>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</si>
  <si>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</si>
  <si>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</si>
  <si>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</si>
  <si>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</si>
  <si>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</si>
  <si>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</si>
  <si>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</si>
  <si>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</si>
  <si>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</si>
  <si>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</si>
  <si>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</si>
  <si>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</si>
  <si>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</si>
  <si>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</si>
  <si>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</si>
  <si>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</si>
  <si>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</si>
  <si>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</si>
  <si>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</si>
  <si>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</si>
  <si>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</si>
  <si>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</si>
  <si>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</si>
  <si>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</si>
  <si>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</si>
  <si>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</si>
  <si>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</si>
  <si>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</si>
  <si>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</si>
  <si>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</si>
  <si>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</si>
  <si>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</si>
  <si>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</si>
  <si>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</si>
  <si>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</si>
  <si>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</si>
  <si>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</si>
  <si>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</si>
  <si>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</si>
  <si>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</si>
  <si>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</si>
  <si>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</si>
  <si>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</si>
  <si>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</si>
  <si>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</si>
  <si>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</si>
  <si>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</si>
  <si>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</si>
  <si>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</si>
  <si>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</si>
  <si>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</si>
  <si>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</si>
  <si>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</si>
  <si>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</si>
  <si>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</si>
  <si>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</si>
  <si>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</si>
  <si>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</si>
  <si>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</si>
  <si>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</si>
  <si>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</si>
  <si>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</si>
  <si>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</si>
  <si>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</si>
  <si>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</si>
  <si>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</si>
  <si>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</si>
  <si>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</si>
  <si>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</si>
  <si>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</si>
  <si>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</si>
  <si>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</si>
  <si>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</si>
  <si>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</si>
  <si>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</si>
  <si>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</si>
  <si>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</si>
  <si>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</si>
  <si>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</si>
  <si>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</si>
  <si>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</si>
  <si>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</si>
  <si>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</si>
  <si>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</si>
  <si>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</si>
  <si>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</si>
  <si>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</si>
  <si>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</si>
  <si>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</si>
  <si>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</si>
  <si>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</si>
  <si>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</si>
  <si>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</si>
  <si>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</si>
  <si>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</si>
  <si>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</si>
  <si>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</si>
  <si>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</si>
  <si>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</si>
  <si>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</si>
  <si>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</si>
  <si>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</si>
  <si>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</si>
  <si>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</si>
  <si>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</si>
  <si>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</si>
  <si>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</si>
  <si>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</si>
  <si>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</si>
  <si>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</si>
  <si>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</si>
  <si>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</si>
  <si>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</si>
  <si>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</si>
  <si>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</si>
  <si>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</si>
  <si>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</si>
  <si>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</si>
  <si>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</si>
  <si>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</si>
  <si>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</si>
  <si>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</si>
  <si>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</si>
  <si>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</si>
  <si>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</si>
  <si>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</si>
  <si>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</si>
  <si>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</si>
  <si>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</si>
  <si>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</si>
  <si>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</si>
  <si>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</si>
  <si>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</si>
  <si>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</si>
  <si>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</si>
  <si>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</si>
  <si>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</si>
  <si>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</si>
  <si>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</si>
  <si>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</si>
  <si>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</si>
  <si>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</si>
  <si>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</si>
  <si>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</si>
  <si>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</si>
  <si>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</si>
  <si>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</si>
  <si>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</si>
  <si>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</si>
  <si>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</si>
  <si>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</si>
  <si>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</si>
  <si>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</si>
  <si>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</si>
  <si>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</si>
  <si>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</si>
  <si>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</si>
  <si>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</si>
  <si>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</si>
  <si>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</si>
  <si>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</si>
  <si>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</si>
  <si>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</si>
  <si>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</si>
  <si>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</si>
  <si>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</si>
  <si>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</si>
  <si>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</si>
  <si>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</si>
  <si>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</si>
  <si>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</si>
  <si>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</si>
  <si>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</si>
  <si>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</si>
  <si>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</si>
  <si>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</si>
  <si>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</si>
  <si>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</si>
  <si>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</si>
  <si>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</si>
  <si>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</si>
  <si>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</si>
  <si>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</si>
  <si>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</si>
  <si>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</si>
  <si>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</si>
  <si>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</si>
  <si>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</si>
  <si>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</si>
  <si>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</si>
  <si>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</si>
  <si>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</si>
  <si>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</si>
  <si>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</si>
  <si>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</si>
  <si>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</si>
  <si>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</si>
  <si>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</si>
  <si>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</si>
  <si>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</si>
  <si>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</si>
  <si>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</si>
  <si>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</si>
  <si>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</si>
  <si>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</si>
  <si>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</si>
  <si>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</si>
  <si>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</si>
  <si>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</si>
  <si>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</si>
  <si>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</si>
  <si>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</si>
  <si>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</si>
  <si>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</si>
  <si>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</si>
  <si>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</si>
  <si>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</si>
  <si>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</si>
  <si>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</si>
  <si>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</si>
  <si>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</si>
  <si>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</si>
  <si>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</si>
  <si>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</si>
  <si>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</si>
  <si>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</si>
  <si>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</si>
  <si>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</si>
  <si>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</si>
  <si>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</si>
  <si>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</si>
  <si>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</si>
  <si>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</si>
  <si>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</si>
  <si>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</si>
  <si>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</si>
  <si>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</si>
  <si>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</si>
  <si>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</si>
  <si>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</si>
  <si>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</si>
  <si>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</si>
  <si>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</si>
  <si>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</si>
  <si>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</si>
  <si>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</si>
  <si>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</si>
  <si>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</si>
  <si>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</si>
  <si>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</si>
  <si>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</si>
  <si>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</si>
  <si>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</si>
  <si>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</si>
  <si>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</si>
  <si>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</si>
  <si>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</si>
  <si>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</si>
  <si>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</si>
  <si>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</si>
  <si>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</si>
  <si>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</si>
  <si>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</si>
  <si>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</si>
  <si>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</si>
  <si>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</si>
  <si>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</si>
  <si>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</si>
  <si>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</si>
  <si>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</si>
  <si>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</si>
  <si>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</si>
  <si>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</si>
  <si>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</si>
  <si>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</si>
  <si>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</si>
  <si>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</si>
  <si>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</si>
  <si>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</si>
  <si>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</si>
  <si>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</si>
  <si>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</si>
  <si>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</si>
  <si>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</si>
  <si>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</si>
  <si>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</si>
  <si>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</si>
  <si>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</si>
  <si>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</si>
  <si>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</si>
  <si>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</si>
  <si>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</si>
  <si>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</si>
  <si>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</si>
  <si>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</si>
  <si>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</si>
  <si>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</si>
  <si>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</si>
  <si>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</si>
  <si>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</si>
  <si>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</si>
  <si>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</si>
  <si>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</si>
  <si>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</si>
  <si>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</si>
  <si>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</si>
  <si>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</si>
  <si>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</si>
  <si>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</si>
  <si>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</si>
  <si>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</si>
  <si>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</si>
  <si>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</si>
  <si>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</si>
  <si>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</si>
  <si>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</si>
  <si>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</si>
  <si>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</si>
  <si>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</si>
  <si>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</si>
  <si>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</si>
  <si>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</si>
  <si>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</si>
  <si>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</si>
  <si>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</si>
  <si>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</si>
  <si>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</si>
  <si>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</si>
  <si>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</si>
  <si>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</si>
  <si>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</si>
  <si>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</si>
  <si>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</si>
  <si>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</si>
  <si>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</si>
  <si>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</si>
  <si>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</si>
  <si>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</si>
  <si>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</si>
  <si>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</si>
  <si>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</si>
  <si>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</si>
  <si>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</si>
  <si>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</si>
  <si>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</si>
  <si>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</si>
  <si>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</si>
  <si>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</si>
  <si>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</si>
  <si>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</si>
  <si>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</si>
  <si>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</si>
  <si>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</si>
  <si>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</si>
  <si>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</si>
  <si>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</si>
  <si>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</si>
  <si>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</si>
  <si>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</si>
  <si>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</si>
  <si>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</si>
  <si>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</si>
  <si>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</si>
  <si>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</si>
  <si>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</si>
  <si>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</si>
  <si>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</si>
  <si>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</si>
  <si>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</si>
  <si>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</si>
  <si>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</si>
  <si>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</si>
  <si>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</si>
  <si>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</si>
  <si>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</si>
  <si>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</si>
  <si>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</si>
  <si>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</si>
  <si>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</si>
  <si>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</si>
  <si>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</si>
  <si>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</si>
  <si>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</si>
  <si>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</si>
  <si>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</si>
  <si>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</si>
  <si>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</si>
  <si>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</si>
  <si>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</si>
  <si>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</si>
  <si>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</si>
  <si>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</si>
  <si>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</si>
  <si>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</si>
  <si>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</si>
  <si>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</si>
  <si>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</si>
  <si>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</si>
  <si>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</si>
  <si>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</si>
  <si>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</si>
  <si>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</si>
  <si>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</si>
  <si>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</si>
  <si>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</si>
  <si>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</si>
  <si>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</si>
  <si>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</si>
  <si>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</si>
  <si>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</si>
  <si>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</si>
  <si>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</si>
  <si>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</si>
  <si>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</si>
  <si>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</si>
  <si>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</si>
  <si>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</si>
  <si>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</si>
  <si>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</si>
  <si>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</si>
  <si>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</si>
  <si>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</si>
  <si>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</si>
  <si>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</si>
  <si>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</si>
  <si>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</si>
  <si>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</si>
  <si>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</si>
  <si>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</si>
  <si>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</si>
  <si>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</si>
  <si>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</si>
  <si>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</si>
  <si>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</si>
  <si>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</si>
  <si>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</si>
  <si>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</si>
  <si>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</si>
  <si>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</si>
  <si>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</si>
  <si>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</si>
  <si>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</si>
  <si>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</si>
  <si>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</si>
  <si>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</si>
  <si>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</si>
  <si>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</si>
  <si>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</si>
  <si>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</si>
  <si>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</si>
  <si>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</si>
  <si>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</si>
  <si>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</si>
  <si>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</si>
  <si>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</si>
  <si>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</si>
  <si>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</si>
  <si>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</si>
  <si>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</si>
  <si>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</si>
  <si>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</si>
  <si>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</si>
  <si>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</si>
  <si>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</si>
  <si>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</si>
  <si>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</si>
  <si>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</si>
  <si>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</si>
  <si>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</si>
  <si>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</si>
  <si>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</si>
  <si>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</si>
  <si>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</si>
  <si>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</si>
  <si>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</si>
  <si>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</si>
  <si>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</si>
  <si>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</si>
  <si>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</si>
  <si>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</si>
  <si>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</si>
  <si>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</si>
  <si>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</si>
  <si>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</si>
  <si>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</si>
  <si>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</si>
  <si>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</si>
  <si>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</si>
  <si>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</si>
  <si>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</si>
  <si>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</si>
  <si>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</si>
  <si>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</si>
  <si>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</si>
  <si>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</si>
  <si>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</si>
  <si>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</si>
  <si>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</si>
  <si>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</si>
  <si>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</si>
  <si>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</si>
  <si>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</si>
  <si>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</si>
  <si>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</si>
  <si>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</si>
  <si>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</si>
  <si>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</si>
  <si>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</si>
  <si>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</si>
  <si>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</si>
  <si>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</si>
  <si>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</si>
  <si>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</si>
  <si>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</si>
  <si>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</si>
  <si>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</si>
  <si>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</si>
  <si>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</si>
  <si>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</si>
  <si>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</si>
  <si>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</si>
  <si>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</si>
  <si>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</si>
  <si>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</si>
  <si>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</si>
  <si>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</si>
  <si>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</si>
  <si>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</si>
  <si>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</si>
  <si>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</si>
  <si>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</si>
  <si>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</si>
  <si>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</si>
  <si>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</si>
  <si>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</si>
  <si>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</si>
  <si>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</si>
  <si>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</si>
  <si>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</si>
  <si>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</si>
  <si>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</si>
  <si>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</si>
  <si>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</si>
  <si>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</si>
  <si>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</si>
  <si>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</si>
  <si>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</si>
  <si>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</si>
  <si>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</si>
  <si>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</si>
  <si>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</si>
  <si>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</si>
  <si>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</si>
  <si>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</si>
  <si>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</si>
  <si>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</si>
  <si>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</si>
  <si>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</si>
  <si>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</si>
  <si>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</si>
  <si>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</si>
  <si>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</si>
  <si>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</si>
  <si>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</si>
  <si>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</si>
  <si>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</si>
  <si>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</si>
  <si>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</si>
  <si>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</si>
  <si>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</si>
  <si>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</si>
  <si>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</si>
  <si>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</si>
  <si>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</si>
  <si>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</si>
  <si>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</si>
  <si>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</si>
  <si>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</si>
  <si>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</si>
  <si>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</si>
  <si>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</si>
  <si>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</si>
  <si>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</si>
  <si>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</si>
  <si>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</si>
  <si>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</si>
  <si>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</si>
  <si>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</si>
  <si>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</si>
  <si>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</si>
  <si>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</si>
  <si>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</si>
  <si>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</si>
  <si>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</si>
  <si>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</si>
  <si>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</si>
  <si>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</si>
  <si>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</si>
  <si>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</si>
  <si>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</si>
  <si>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</si>
  <si>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</si>
  <si>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</si>
  <si>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</si>
  <si>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</si>
  <si>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</si>
  <si>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</si>
  <si>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</si>
  <si>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</si>
  <si>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</si>
  <si>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</si>
  <si>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</si>
  <si>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</si>
  <si>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</si>
  <si>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</si>
  <si>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</si>
  <si>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</si>
  <si>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</si>
  <si>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</si>
  <si>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</si>
  <si>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</si>
  <si>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</si>
  <si>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</si>
  <si>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</si>
  <si>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</si>
  <si>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</si>
  <si>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</si>
  <si>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</si>
  <si>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</si>
  <si>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</si>
  <si>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</si>
  <si>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</si>
  <si>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</si>
  <si>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</si>
  <si>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</si>
  <si>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</si>
  <si>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</si>
  <si>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</si>
  <si>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</si>
  <si>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</si>
  <si>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</si>
  <si>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</si>
  <si>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</si>
  <si>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</si>
  <si>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</si>
  <si>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</si>
  <si>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</si>
  <si>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</si>
  <si>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</si>
  <si>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</si>
  <si>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</si>
  <si>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</si>
  <si>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</si>
  <si>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</si>
  <si>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</si>
  <si>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</si>
  <si>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</si>
  <si>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</si>
  <si>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</si>
  <si>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</si>
  <si>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</si>
  <si>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</si>
  <si>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</si>
  <si>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</si>
  <si>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</si>
  <si>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</si>
  <si>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</si>
  <si>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</si>
  <si>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</si>
  <si>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</si>
  <si>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</si>
  <si>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</si>
  <si>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</si>
  <si>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</si>
  <si>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</si>
  <si>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</si>
  <si>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</si>
  <si>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</si>
  <si>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</si>
  <si>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</si>
  <si>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</si>
  <si>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</si>
  <si>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</si>
  <si>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</si>
  <si>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</si>
  <si>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</si>
  <si>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</si>
  <si>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</si>
  <si>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</si>
  <si>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</si>
  <si>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</si>
  <si>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</si>
  <si>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</si>
  <si>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</si>
  <si>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</si>
  <si>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</si>
  <si>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</si>
  <si>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</si>
  <si>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</si>
  <si>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</si>
  <si>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</si>
  <si>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</si>
  <si>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</si>
  <si>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</si>
  <si>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</si>
  <si>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</si>
  <si>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</si>
  <si>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</si>
  <si>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</si>
  <si>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</si>
  <si>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</si>
  <si>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</si>
  <si>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</si>
  <si>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</si>
  <si>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</si>
  <si>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</si>
  <si>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</si>
  <si>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</si>
  <si>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</si>
  <si>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</si>
  <si>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</si>
  <si>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</si>
  <si>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</si>
  <si>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</si>
  <si>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</si>
  <si>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</si>
  <si>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</si>
  <si>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</si>
  <si>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</si>
  <si>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</si>
  <si>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</si>
  <si>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</si>
  <si>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</si>
  <si>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</si>
  <si>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</si>
  <si>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</si>
  <si>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</si>
  <si>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</si>
  <si>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</si>
  <si>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</si>
  <si>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</si>
  <si>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</si>
  <si>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</si>
  <si>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</si>
  <si>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</si>
  <si>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</si>
  <si>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</si>
  <si>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</si>
  <si>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</si>
  <si>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</si>
  <si>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</si>
  <si>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</si>
  <si>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</si>
  <si>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</si>
  <si>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</si>
  <si>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</si>
  <si>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</si>
  <si>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</si>
  <si>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</si>
  <si>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</si>
  <si>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</si>
  <si>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</si>
  <si>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</si>
  <si>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</si>
  <si>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</si>
  <si>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</si>
  <si>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</si>
  <si>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</si>
  <si>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</si>
  <si>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</si>
  <si>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</si>
  <si>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</si>
  <si>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</si>
  <si>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</si>
  <si>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</si>
  <si>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</si>
  <si>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</si>
  <si>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</si>
  <si>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</si>
  <si>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</si>
  <si>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</si>
  <si>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</si>
  <si>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</si>
  <si>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</si>
  <si>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</si>
  <si>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</si>
  <si>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</si>
  <si>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</si>
  <si>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</si>
  <si>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</si>
  <si>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</si>
  <si>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</si>
  <si>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</si>
  <si>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</si>
  <si>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</si>
  <si>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</si>
  <si>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</si>
  <si>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</si>
  <si>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</si>
  <si>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</si>
  <si>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</si>
  <si>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</si>
  <si>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</si>
  <si>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</si>
  <si>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</si>
  <si>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</si>
  <si>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</si>
  <si>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</si>
  <si>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</si>
  <si>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</si>
  <si>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</si>
  <si>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</si>
  <si>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</si>
  <si>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</si>
  <si>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</si>
  <si>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</si>
  <si>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</si>
  <si>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</si>
  <si>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</si>
  <si>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</si>
  <si>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</si>
  <si>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</si>
  <si>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</si>
  <si>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</si>
  <si>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</si>
  <si>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</si>
  <si>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</si>
  <si>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</si>
  <si>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</si>
  <si>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</si>
  <si>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</si>
  <si>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</si>
  <si>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</si>
  <si>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</si>
  <si>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</si>
  <si>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</si>
  <si>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</si>
  <si>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</si>
  <si>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</si>
  <si>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</si>
  <si>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</si>
  <si>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</si>
  <si>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</si>
  <si>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</si>
  <si>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</si>
  <si>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</si>
  <si>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</si>
  <si>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</si>
  <si>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</si>
  <si>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</si>
  <si>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</si>
  <si>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</si>
  <si>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</si>
  <si>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</si>
  <si>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</si>
  <si>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</si>
  <si>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</si>
  <si>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</si>
  <si>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</si>
  <si>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</si>
  <si>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</si>
  <si>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</si>
  <si>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</si>
  <si>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</si>
  <si>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</si>
  <si>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</si>
  <si>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</si>
  <si>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</si>
  <si>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</si>
  <si>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</si>
  <si>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</si>
  <si>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</si>
  <si>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</si>
  <si>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</si>
  <si>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</si>
  <si>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</si>
  <si>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</si>
  <si>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</si>
  <si>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</si>
  <si>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</si>
  <si>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</si>
  <si>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</si>
  <si>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</si>
  <si>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</si>
  <si>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</si>
  <si>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</si>
  <si>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</si>
  <si>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</si>
  <si>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</si>
  <si>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</si>
  <si>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</si>
  <si>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</si>
  <si>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</si>
  <si>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</si>
  <si>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</si>
  <si>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</si>
  <si>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</si>
  <si>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</si>
  <si>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</si>
  <si>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</si>
  <si>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</si>
  <si>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</si>
  <si>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</si>
  <si>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</si>
  <si>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</si>
  <si>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</si>
  <si>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</si>
  <si>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</si>
  <si>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</si>
  <si>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</si>
  <si>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</si>
  <si>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</si>
  <si>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</si>
  <si>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</si>
  <si>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</si>
  <si>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</si>
  <si>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</si>
  <si>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</si>
  <si>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</si>
  <si>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</si>
  <si>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</si>
  <si>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</si>
  <si>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</si>
  <si>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</si>
  <si>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</si>
  <si>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</si>
  <si>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</si>
  <si>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</si>
  <si>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</si>
  <si>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</si>
  <si>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</si>
  <si>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</si>
  <si>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</si>
  <si>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</si>
  <si>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</si>
  <si>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</si>
  <si>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</si>
  <si>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</si>
  <si>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</si>
  <si>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</si>
  <si>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</si>
  <si>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</si>
  <si>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</si>
  <si>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</si>
  <si>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</si>
  <si>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</si>
  <si>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</si>
  <si>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</si>
  <si>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</si>
  <si>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</si>
  <si>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</si>
  <si>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</si>
  <si>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</si>
  <si>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</si>
  <si>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</si>
  <si>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</si>
  <si>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</si>
  <si>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</si>
  <si>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</si>
  <si>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</si>
  <si>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</si>
  <si>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</si>
  <si>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</si>
  <si>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</si>
  <si>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</si>
  <si>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</si>
  <si>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</si>
  <si>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</si>
  <si>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</si>
  <si>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</si>
  <si>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</si>
  <si>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</si>
  <si>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</si>
  <si>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</si>
  <si>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</si>
  <si>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</si>
  <si>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</si>
  <si>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</si>
  <si>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</si>
  <si>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</si>
  <si>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</si>
  <si>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</si>
  <si>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</si>
  <si>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</si>
  <si>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</si>
  <si>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</si>
  <si>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</si>
  <si>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</si>
  <si>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</si>
  <si>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</si>
  <si>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</si>
  <si>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</si>
  <si>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</si>
  <si>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</si>
  <si>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</si>
  <si>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</si>
  <si>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</si>
  <si>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</si>
  <si>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</si>
  <si>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</si>
  <si>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</si>
  <si>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</si>
  <si>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</si>
  <si>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</si>
  <si>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</si>
  <si>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</si>
  <si>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</si>
  <si>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</si>
  <si>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</si>
  <si>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</si>
  <si>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</si>
  <si>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</si>
  <si>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</si>
  <si>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</si>
  <si>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</si>
  <si>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</si>
  <si>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</si>
  <si>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</si>
  <si>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</si>
  <si>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</si>
  <si>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</si>
  <si>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</si>
  <si>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</si>
  <si>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</si>
  <si>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</si>
  <si>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</si>
  <si>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</si>
  <si>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</si>
  <si>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</si>
  <si>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</si>
  <si>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</si>
  <si>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</si>
  <si>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</si>
  <si>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</si>
  <si>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</si>
  <si>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</si>
  <si>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</si>
  <si>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</si>
  <si>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</si>
  <si>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</si>
  <si>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</si>
  <si>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</si>
  <si>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</si>
  <si>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</si>
  <si>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</si>
  <si>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</si>
  <si>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</si>
  <si>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</si>
  <si>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</si>
  <si>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</si>
  <si>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</si>
  <si>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</si>
  <si>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</si>
  <si>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</si>
  <si>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</si>
  <si>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</si>
  <si>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</si>
  <si>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</si>
  <si>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</si>
  <si>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</si>
  <si>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</si>
  <si>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</si>
  <si>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</si>
  <si>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</si>
  <si>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</si>
  <si>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</si>
  <si>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</si>
  <si>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</si>
  <si>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</si>
  <si>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</si>
  <si>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</si>
  <si>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</si>
  <si>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</si>
  <si>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</si>
  <si>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</si>
  <si>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</si>
  <si>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</si>
  <si>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</si>
  <si>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</si>
  <si>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</si>
  <si>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</si>
  <si>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</si>
  <si>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</si>
  <si>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</si>
  <si>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</si>
  <si>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</si>
  <si>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</si>
  <si>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</si>
  <si>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</si>
  <si>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</si>
  <si>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</si>
  <si>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</si>
  <si>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</si>
  <si>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</si>
  <si>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</si>
  <si>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</si>
  <si>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</si>
  <si>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</si>
  <si>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</si>
  <si>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</si>
  <si>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</si>
  <si>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</si>
  <si>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</si>
  <si>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</si>
  <si>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</si>
  <si>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</si>
  <si>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</si>
  <si>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</si>
  <si>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</si>
  <si>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</si>
  <si>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</si>
  <si>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</si>
  <si>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</si>
  <si>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</si>
  <si>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</si>
  <si>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</si>
  <si>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</si>
  <si>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</si>
  <si>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</si>
  <si>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</si>
  <si>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</si>
  <si>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</si>
  <si>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</si>
  <si>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</si>
  <si>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</si>
  <si>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</si>
  <si>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</si>
  <si>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</si>
  <si>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</si>
  <si>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</si>
  <si>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</si>
  <si>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</si>
  <si>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</si>
  <si>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</si>
  <si>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</si>
  <si>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</si>
  <si>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</si>
  <si>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</si>
  <si>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</si>
  <si>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</si>
  <si>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</si>
  <si>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</si>
  <si>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</si>
  <si>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</si>
  <si>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</si>
  <si>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</si>
  <si>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</si>
  <si>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</si>
  <si>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</si>
  <si>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</si>
  <si>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</si>
  <si>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</si>
  <si>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</si>
  <si>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</si>
  <si>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</si>
  <si>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</si>
  <si>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</si>
  <si>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</si>
  <si>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</si>
  <si>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</si>
  <si>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</si>
  <si>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</si>
  <si>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</si>
  <si>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</si>
  <si>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</si>
  <si>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</si>
  <si>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</si>
  <si>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</si>
  <si>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</si>
  <si>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</si>
  <si>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</si>
  <si>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</si>
  <si>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</si>
  <si>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</si>
  <si>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</si>
  <si>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</si>
  <si>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</si>
  <si>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</si>
  <si>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</si>
  <si>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</si>
  <si>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</si>
  <si>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</si>
  <si>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</si>
  <si>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</si>
  <si>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</si>
  <si>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</si>
  <si>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</si>
  <si>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</si>
  <si>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</si>
  <si>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</si>
  <si>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</si>
  <si>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</si>
  <si>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</si>
  <si>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</si>
  <si>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</si>
  <si>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</si>
  <si>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</si>
  <si>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</si>
  <si>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</si>
  <si>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</si>
  <si>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</si>
  <si>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</si>
  <si>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</si>
  <si>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</si>
  <si>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</si>
  <si>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</si>
  <si>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</si>
  <si>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</si>
  <si>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</si>
  <si>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</si>
  <si>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</si>
  <si>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</si>
  <si>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</si>
  <si>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</si>
  <si>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</si>
  <si>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</si>
  <si>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</si>
  <si>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</si>
  <si>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</si>
  <si>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</si>
  <si>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</si>
  <si>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</si>
  <si>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</si>
  <si>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</si>
  <si>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</si>
  <si>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</si>
  <si>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</si>
  <si>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</si>
  <si>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</si>
  <si>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</si>
  <si>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</si>
  <si>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</si>
  <si>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</si>
  <si>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</si>
  <si>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</si>
  <si>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</si>
  <si>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</si>
  <si>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</si>
  <si>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</si>
  <si>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</si>
  <si>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</si>
  <si>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</si>
  <si>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</si>
  <si>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</si>
  <si>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</si>
  <si>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</si>
  <si>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</si>
  <si>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</si>
  <si>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</si>
  <si>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</si>
  <si>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</si>
  <si>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</si>
  <si>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</si>
  <si>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</si>
  <si>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</si>
  <si>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</si>
  <si>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</si>
  <si>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</si>
  <si>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</si>
  <si>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</si>
  <si>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</si>
  <si>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</si>
  <si>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</si>
  <si>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</si>
  <si>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</si>
  <si>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</si>
  <si>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</si>
  <si>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</si>
  <si>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</si>
  <si>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</si>
  <si>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</si>
  <si>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</si>
  <si>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</si>
  <si>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</si>
  <si>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</si>
  <si>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</si>
  <si>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</si>
  <si>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</si>
  <si>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</si>
  <si>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</si>
  <si>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</si>
  <si>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</si>
  <si>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</si>
  <si>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</si>
  <si>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</si>
  <si>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</si>
  <si>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</si>
  <si>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</si>
  <si>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</si>
  <si>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</si>
  <si>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</si>
  <si>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</si>
  <si>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</si>
  <si>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</si>
  <si>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</si>
  <si>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</si>
  <si>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</si>
  <si>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</si>
  <si>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</si>
  <si>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</si>
  <si>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</si>
  <si>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</si>
  <si>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</si>
  <si>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</si>
  <si>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</si>
  <si>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</si>
  <si>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</si>
  <si>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</si>
  <si>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</si>
  <si>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</si>
  <si>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</si>
  <si>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</si>
  <si>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</si>
  <si>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</si>
  <si>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</si>
  <si>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</si>
  <si>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</si>
  <si>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</si>
  <si>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</si>
  <si>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</si>
  <si>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</si>
  <si>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</si>
  <si>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</si>
  <si>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</si>
  <si>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</si>
  <si>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</si>
  <si>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</si>
  <si>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</si>
  <si>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</si>
  <si>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</si>
  <si>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</si>
  <si>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</si>
  <si>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</si>
  <si>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</si>
  <si>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</si>
  <si>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</si>
  <si>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</si>
  <si>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</si>
  <si>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</si>
  <si>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</si>
  <si>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</si>
  <si>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</si>
  <si>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</si>
  <si>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</si>
  <si>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</si>
  <si>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</si>
  <si>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</si>
  <si>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</si>
  <si>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</si>
  <si>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</si>
  <si>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</si>
  <si>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</si>
  <si>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</si>
  <si>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</si>
  <si>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</si>
  <si>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</si>
  <si>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</si>
  <si>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</si>
  <si>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</si>
  <si>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</si>
  <si>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</si>
  <si>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</si>
  <si>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</si>
  <si>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</si>
  <si>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</si>
  <si>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</si>
  <si>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</si>
  <si>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</si>
  <si>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</si>
  <si>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</si>
  <si>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</si>
  <si>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</si>
  <si>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</si>
  <si>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</si>
  <si>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</si>
  <si>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</si>
  <si>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</si>
  <si>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</si>
  <si>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</si>
  <si>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</si>
  <si>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</si>
  <si>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</si>
  <si>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</si>
  <si>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</si>
  <si>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</si>
  <si>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</si>
  <si>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</si>
  <si>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</si>
  <si>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</si>
  <si>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</si>
  <si>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</si>
  <si>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</si>
  <si>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</si>
  <si>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</si>
  <si>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</si>
  <si>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</si>
  <si>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</si>
  <si>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</si>
  <si>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</si>
  <si>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</si>
  <si>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</si>
  <si>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</si>
  <si>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</si>
  <si>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</si>
  <si>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</si>
  <si>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</si>
  <si>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</si>
  <si>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</si>
  <si>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</si>
  <si>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</si>
  <si>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</si>
  <si>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</si>
  <si>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</si>
  <si>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</si>
  <si>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</si>
  <si>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</si>
  <si>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</si>
  <si>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</si>
  <si>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</si>
  <si>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</si>
  <si>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</si>
  <si>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</si>
  <si>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</si>
  <si>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</si>
  <si>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</si>
  <si>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</si>
  <si>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</si>
  <si>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</si>
  <si>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</si>
  <si>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</si>
  <si>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</si>
  <si>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</si>
  <si>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</si>
  <si>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</si>
  <si>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</si>
  <si>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</si>
  <si>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</si>
  <si>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</si>
  <si>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</si>
  <si>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</si>
  <si>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</si>
  <si>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</si>
  <si>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</si>
  <si>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</si>
  <si>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</si>
  <si>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</si>
  <si>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</si>
  <si>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</si>
  <si>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</si>
  <si>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</si>
  <si>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</si>
  <si>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</si>
  <si>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</si>
  <si>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</si>
  <si>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</si>
  <si>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</si>
  <si>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</si>
  <si>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</si>
  <si>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</si>
  <si>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</si>
  <si>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</si>
  <si>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</si>
  <si>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</si>
  <si>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</si>
  <si>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</si>
  <si>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</si>
  <si>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</si>
  <si>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</si>
  <si>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</si>
  <si>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</si>
  <si>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</si>
  <si>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</si>
  <si>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</si>
  <si>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</si>
  <si>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</si>
  <si>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</si>
  <si>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</si>
  <si>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</si>
  <si>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</si>
  <si>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</si>
  <si>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</si>
  <si>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</si>
  <si>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</si>
  <si>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</si>
  <si>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</si>
  <si>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</si>
  <si>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</si>
  <si>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</si>
  <si>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</si>
  <si>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</si>
  <si>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</si>
  <si>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</si>
  <si>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</si>
  <si>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</si>
  <si>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</si>
  <si>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</si>
  <si>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</si>
  <si>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</si>
  <si>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</si>
  <si>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</si>
  <si>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</si>
  <si>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</si>
  <si>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</si>
  <si>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</si>
  <si>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</si>
  <si>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</si>
  <si>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</si>
  <si>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</si>
  <si>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</si>
  <si>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</si>
  <si>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</si>
  <si>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</si>
  <si>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</si>
  <si>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</si>
  <si>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</si>
  <si>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</si>
  <si>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</si>
  <si>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</si>
  <si>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</si>
  <si>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</si>
  <si>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</si>
  <si>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</si>
  <si>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</si>
  <si>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</si>
  <si>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</si>
  <si>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</si>
  <si>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</si>
  <si>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</si>
  <si>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</si>
  <si>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</si>
  <si>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</si>
  <si>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</si>
  <si>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</si>
  <si>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</si>
  <si>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</si>
  <si>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</si>
  <si>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</si>
  <si>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</si>
  <si>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</si>
  <si>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</si>
  <si>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</si>
  <si>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</si>
  <si>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</si>
  <si>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</si>
  <si>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</si>
  <si>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</si>
  <si>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</si>
  <si>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</si>
  <si>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</si>
  <si>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</si>
  <si>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</si>
  <si>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</si>
  <si>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</si>
  <si>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</si>
  <si>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</si>
  <si>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</si>
  <si>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</si>
  <si>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</si>
  <si>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</si>
  <si>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</si>
  <si>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</si>
  <si>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</si>
  <si>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</si>
  <si>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</si>
  <si>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</si>
  <si>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</si>
  <si>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</si>
  <si>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</si>
  <si>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</si>
  <si>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</si>
  <si>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</si>
  <si>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</si>
  <si>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</si>
  <si>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</si>
  <si>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</si>
  <si>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</si>
  <si>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</si>
  <si>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</si>
  <si>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</si>
  <si>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</si>
  <si>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</si>
  <si>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</si>
  <si>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</si>
  <si>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</si>
  <si>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</si>
  <si>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</si>
  <si>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</si>
  <si>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</si>
  <si>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</si>
  <si>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</si>
  <si>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</si>
  <si>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</si>
  <si>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</si>
  <si>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</si>
  <si>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</si>
  <si>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</si>
  <si>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</si>
  <si>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</si>
  <si>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</si>
  <si>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</si>
  <si>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</si>
  <si>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</si>
  <si>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</si>
  <si>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</si>
  <si>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</si>
  <si>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</si>
  <si>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</si>
  <si>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</si>
  <si>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</si>
  <si>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</si>
  <si>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</si>
  <si>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</si>
  <si>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</si>
  <si>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</si>
  <si>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</si>
  <si>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</si>
  <si>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</si>
  <si>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</si>
  <si>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</si>
  <si>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</si>
  <si>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</si>
  <si>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</si>
  <si>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</si>
  <si>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</si>
  <si>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</si>
  <si>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</si>
  <si>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</si>
  <si>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</si>
  <si>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</si>
  <si>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</si>
  <si>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</si>
  <si>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</si>
  <si>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</si>
  <si>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</si>
  <si>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</si>
  <si>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</si>
  <si>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</si>
  <si>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</si>
  <si>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</si>
  <si>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</si>
  <si>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</si>
  <si>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</si>
  <si>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</si>
  <si>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</si>
  <si>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</si>
  <si>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</si>
  <si>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</si>
  <si>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</si>
  <si>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</si>
  <si>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</si>
  <si>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</si>
  <si>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</si>
  <si>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</si>
  <si>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</si>
  <si>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</si>
  <si>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</si>
  <si>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</si>
  <si>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</si>
  <si>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</si>
  <si>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</si>
  <si>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</si>
  <si>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</si>
  <si>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</si>
  <si>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</si>
  <si>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</si>
  <si>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</si>
  <si>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</si>
  <si>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</si>
  <si>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</si>
  <si>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</si>
  <si>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</si>
  <si>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</si>
  <si>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</si>
  <si>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</si>
  <si>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</si>
  <si>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</si>
  <si>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</si>
  <si>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</si>
  <si>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</si>
  <si>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</si>
  <si>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</si>
  <si>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</si>
  <si>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</si>
  <si>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</si>
  <si>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</si>
  <si>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</si>
  <si>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</si>
  <si>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</si>
  <si>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</si>
  <si>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</si>
  <si>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</si>
  <si>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</si>
  <si>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</si>
  <si>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</si>
  <si>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</si>
  <si>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</si>
  <si>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</si>
  <si>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</si>
  <si>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</si>
  <si>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</si>
  <si>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</si>
  <si>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</si>
  <si>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</si>
  <si>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</si>
  <si>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</si>
  <si>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</si>
  <si>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</si>
  <si>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</si>
  <si>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</si>
  <si>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</si>
  <si>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</si>
  <si>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</si>
  <si>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</si>
  <si>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</si>
  <si>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</si>
  <si>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</si>
  <si>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</si>
  <si>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</si>
  <si>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</si>
  <si>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</si>
  <si>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</si>
  <si>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</si>
  <si>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</si>
  <si>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</si>
  <si>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</si>
  <si>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</si>
  <si>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</si>
  <si>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</si>
  <si>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</si>
  <si>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</si>
  <si>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</si>
  <si>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</si>
  <si>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</si>
  <si>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</si>
  <si>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</si>
  <si>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</si>
  <si>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</si>
  <si>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</si>
  <si>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</si>
  <si>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</si>
  <si>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</si>
  <si>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</si>
  <si>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</si>
  <si>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</si>
  <si>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</si>
  <si>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</si>
  <si>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</si>
  <si>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</si>
  <si>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</si>
  <si>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</si>
  <si>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</si>
  <si>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</si>
  <si>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</si>
  <si>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</si>
  <si>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</si>
  <si>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</si>
  <si>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</si>
  <si>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</si>
  <si>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</si>
  <si>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</si>
  <si>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</si>
  <si>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</si>
  <si>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</si>
  <si>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</si>
  <si>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</si>
  <si>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</si>
  <si>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</si>
  <si>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</si>
  <si>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</si>
  <si>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</si>
  <si>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</si>
  <si>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</si>
  <si>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</si>
  <si>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</si>
  <si>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</si>
  <si>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</si>
  <si>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</si>
  <si>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</si>
  <si>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</si>
  <si>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</si>
  <si>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</si>
  <si>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</si>
  <si>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</si>
  <si>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</si>
  <si>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</si>
  <si>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</si>
  <si>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</si>
  <si>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</si>
  <si>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</si>
  <si>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</si>
  <si>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</si>
  <si>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</si>
  <si>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</si>
  <si>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</si>
  <si>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</si>
  <si>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</si>
  <si>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</si>
  <si>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</si>
  <si>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</si>
  <si>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</si>
  <si>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</si>
  <si>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</si>
  <si>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</si>
  <si>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</si>
  <si>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</si>
  <si>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</si>
  <si>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</si>
  <si>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</si>
  <si>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</si>
  <si>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</si>
  <si>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</si>
  <si>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</si>
  <si>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</si>
  <si>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</si>
  <si>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</si>
  <si>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</si>
  <si>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</si>
  <si>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</si>
  <si>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</si>
  <si>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</si>
  <si>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</si>
  <si>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</si>
  <si>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</si>
  <si>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</si>
  <si>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</si>
  <si>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</si>
  <si>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</si>
  <si>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</si>
  <si>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</si>
  <si>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</si>
  <si>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</si>
  <si>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</si>
  <si>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</si>
  <si>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</si>
  <si>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</si>
  <si>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</si>
  <si>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</si>
  <si>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</si>
  <si>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</si>
  <si>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</si>
  <si>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</si>
  <si>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</si>
  <si>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</si>
  <si>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</si>
  <si>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</si>
  <si>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</si>
  <si>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</si>
  <si>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</si>
  <si>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</si>
  <si>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</si>
  <si>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</si>
  <si>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</si>
  <si>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</si>
  <si>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</si>
  <si>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</si>
  <si>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</si>
  <si>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</si>
  <si>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</si>
  <si>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</si>
  <si>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</si>
  <si>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</si>
  <si>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</si>
  <si>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</si>
  <si>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</si>
  <si>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</si>
  <si>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</si>
  <si>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</si>
  <si>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</si>
  <si>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</si>
  <si>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</si>
  <si>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</si>
  <si>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</si>
  <si>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</si>
  <si>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</si>
  <si>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</si>
  <si>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</si>
  <si>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</si>
  <si>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</si>
  <si>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</si>
  <si>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</si>
  <si>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</si>
  <si>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</si>
  <si>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</si>
  <si>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</si>
  <si>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</si>
  <si>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</si>
  <si>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</si>
  <si>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</si>
  <si>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</si>
  <si>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</si>
  <si>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</si>
  <si>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</si>
  <si>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</si>
  <si>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</si>
  <si>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</si>
  <si>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</si>
  <si>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</si>
  <si>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</si>
  <si>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</si>
  <si>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</si>
  <si>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</si>
  <si>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</si>
  <si>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</si>
  <si>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</si>
  <si>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</si>
  <si>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</si>
  <si>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</si>
  <si>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</si>
  <si>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</si>
  <si>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</si>
  <si>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</si>
  <si>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</si>
  <si>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</si>
  <si>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</si>
  <si>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</si>
  <si>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</si>
  <si>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</si>
  <si>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</si>
  <si>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</si>
  <si>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</si>
  <si>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</si>
  <si>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</si>
  <si>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</si>
  <si>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</si>
  <si>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</si>
  <si>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</si>
  <si>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</si>
  <si>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</si>
  <si>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</si>
  <si>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</si>
  <si>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</si>
  <si>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</si>
  <si>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</si>
  <si>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</si>
  <si>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</si>
  <si>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</si>
  <si>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</si>
  <si>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</si>
  <si>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</si>
  <si>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</si>
  <si>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</si>
  <si>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</si>
  <si>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</si>
  <si>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</si>
  <si>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</si>
  <si>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</si>
  <si>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</si>
  <si>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</si>
  <si>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</si>
  <si>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</si>
  <si>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</si>
  <si>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</si>
  <si>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</si>
  <si>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</si>
  <si>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</si>
  <si>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</si>
  <si>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</si>
  <si>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</si>
  <si>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</si>
  <si>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</si>
  <si>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</si>
  <si>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</si>
  <si>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</si>
  <si>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</si>
  <si>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</si>
  <si>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</si>
  <si>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</si>
  <si>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</si>
  <si>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</si>
  <si>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</si>
  <si>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</si>
  <si>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</si>
  <si>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</si>
  <si>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</si>
  <si>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</si>
  <si>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</si>
  <si>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</si>
  <si>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</si>
  <si>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</si>
  <si>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</si>
  <si>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</si>
  <si>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</si>
  <si>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</si>
  <si>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</si>
  <si>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</si>
  <si>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</si>
  <si>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</si>
  <si>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</si>
  <si>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</si>
  <si>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</si>
  <si>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</si>
  <si>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</si>
  <si>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</si>
  <si>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</si>
  <si>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</si>
  <si>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</si>
  <si>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</si>
  <si>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</si>
  <si>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</si>
  <si>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</si>
  <si>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</si>
  <si>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</si>
  <si>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</si>
  <si>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</si>
  <si>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</si>
  <si>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</si>
  <si>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</si>
  <si>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</si>
  <si>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</si>
  <si>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</si>
  <si>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</si>
  <si>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</si>
  <si>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</si>
  <si>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</si>
  <si>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</si>
  <si>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</si>
  <si>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</si>
  <si>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</si>
  <si>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</si>
  <si>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</si>
  <si>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</si>
  <si>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</si>
  <si>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</si>
  <si>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</si>
  <si>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</si>
  <si>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</si>
  <si>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</si>
  <si>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</si>
  <si>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</si>
  <si>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</si>
  <si>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</si>
  <si>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</si>
  <si>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</si>
  <si>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</si>
  <si>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</si>
  <si>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</si>
  <si>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</si>
  <si>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</si>
  <si>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</si>
  <si>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</si>
  <si>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</si>
  <si>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</si>
  <si>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</si>
  <si>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</si>
  <si>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</si>
  <si>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</si>
  <si>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</si>
  <si>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</si>
  <si>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</si>
  <si>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</si>
  <si>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</si>
  <si>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</si>
  <si>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</si>
  <si>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</si>
  <si>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</si>
  <si>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</si>
  <si>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</si>
  <si>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</si>
  <si>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</si>
  <si>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</si>
  <si>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</si>
  <si>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</si>
  <si>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</si>
  <si>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</si>
  <si>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</si>
  <si>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</si>
  <si>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</si>
  <si>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</si>
  <si>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</si>
  <si>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</si>
  <si>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</si>
  <si>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</si>
  <si>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</si>
  <si>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</si>
  <si>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</si>
  <si>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</si>
  <si>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</si>
  <si>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</si>
  <si>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</si>
  <si>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</si>
  <si>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</si>
  <si>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</si>
  <si>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</si>
  <si>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</si>
  <si>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</si>
  <si>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</si>
  <si>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</si>
  <si>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</si>
  <si>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</si>
  <si>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</si>
  <si>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</si>
  <si>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</si>
  <si>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</si>
  <si>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</si>
  <si>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</si>
  <si>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</si>
  <si>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</si>
  <si>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</si>
  <si>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</si>
  <si>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</si>
  <si>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</si>
  <si>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</si>
  <si>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</si>
  <si>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</si>
  <si>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</si>
  <si>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</si>
  <si>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</si>
  <si>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</si>
  <si>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</si>
  <si>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</si>
  <si>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</si>
  <si>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</si>
  <si>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</si>
  <si>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</si>
  <si>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</si>
  <si>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</si>
  <si>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</si>
  <si>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</si>
  <si>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</si>
  <si>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</si>
  <si>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</si>
  <si>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</si>
  <si>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</si>
  <si>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</si>
  <si>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</si>
  <si>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</si>
  <si>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</si>
  <si>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</si>
  <si>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</si>
  <si>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</si>
  <si>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</si>
  <si>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</si>
  <si>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</si>
  <si>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</si>
  <si>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</si>
  <si>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</si>
  <si>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</si>
  <si>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</si>
  <si>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</si>
  <si>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</si>
  <si>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</si>
  <si>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</si>
  <si>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</si>
  <si>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</si>
  <si>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</si>
  <si>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</si>
  <si>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</si>
  <si>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</si>
  <si>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</si>
  <si>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</si>
  <si>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</si>
  <si>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</si>
  <si>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</si>
  <si>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</si>
  <si>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</si>
  <si>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</si>
  <si>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</si>
  <si>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</si>
  <si>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</si>
  <si>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</si>
  <si>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</si>
  <si>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</si>
  <si>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</si>
  <si>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</si>
  <si>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</si>
  <si>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</si>
  <si>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</si>
  <si>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</si>
  <si>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</si>
  <si>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</si>
  <si>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</si>
  <si>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</si>
  <si>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</si>
  <si>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</si>
  <si>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</si>
  <si>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</si>
  <si>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</si>
  <si>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</si>
  <si>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</si>
  <si>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</si>
  <si>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</si>
  <si>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</si>
  <si>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</si>
  <si>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</si>
  <si>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</si>
  <si>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</si>
  <si>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</si>
  <si>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</si>
  <si>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</si>
  <si>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</si>
  <si>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</si>
  <si>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</si>
  <si>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</si>
  <si>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</si>
  <si>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</si>
  <si>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</si>
  <si>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</si>
  <si>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</si>
  <si>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</si>
  <si>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</si>
  <si>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</si>
  <si>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</si>
  <si>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</si>
  <si>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</si>
  <si>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</si>
  <si>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</si>
  <si>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</si>
  <si>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</si>
  <si>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</si>
  <si>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</si>
  <si>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</si>
  <si>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</si>
  <si>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</si>
  <si>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</si>
  <si>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</si>
  <si>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</si>
  <si>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</si>
  <si>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</si>
  <si>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</si>
  <si>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</si>
  <si>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</si>
  <si>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</si>
  <si>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</si>
  <si>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</si>
  <si>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</si>
  <si>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</si>
  <si>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</si>
  <si>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</si>
  <si>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</si>
  <si>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</si>
  <si>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</si>
  <si>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</si>
  <si>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</si>
  <si>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</si>
  <si>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</si>
  <si>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</si>
  <si>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</si>
  <si>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</si>
  <si>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</si>
  <si>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</si>
  <si>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</si>
  <si>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</si>
  <si>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</si>
  <si>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</si>
  <si>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</si>
  <si>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</si>
  <si>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</si>
  <si>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</si>
  <si>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</si>
  <si>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</si>
  <si>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</si>
  <si>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</si>
  <si>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</si>
  <si>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</si>
  <si>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</si>
  <si>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</si>
  <si>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</si>
  <si>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</si>
  <si>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</si>
  <si>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</si>
  <si>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</si>
  <si>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</si>
  <si>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</si>
  <si>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</si>
  <si>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</si>
  <si>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</si>
  <si>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</si>
  <si>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</si>
  <si>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</si>
  <si>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</si>
  <si>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</si>
  <si>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</si>
  <si>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</si>
  <si>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</si>
  <si>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</si>
  <si>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</si>
  <si>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</si>
  <si>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</si>
  <si>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</si>
  <si>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</si>
  <si>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</si>
  <si>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</si>
  <si>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</si>
  <si>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</si>
  <si>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</si>
  <si>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</si>
  <si>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</si>
  <si>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</si>
  <si>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</si>
  <si>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</si>
  <si>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</si>
  <si>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</si>
  <si>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</si>
  <si>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</si>
  <si>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</si>
  <si>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</si>
  <si>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</si>
  <si>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</si>
  <si>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</si>
  <si>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</si>
  <si>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</si>
  <si>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</si>
  <si>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</si>
  <si>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</si>
  <si>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</si>
  <si>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</si>
  <si>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</si>
  <si>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</si>
  <si>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</si>
  <si>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</si>
  <si>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</si>
  <si>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</si>
  <si>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</si>
  <si>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</si>
  <si>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</si>
  <si>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</si>
  <si>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</si>
  <si>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</si>
  <si>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</si>
  <si>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</si>
  <si>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</si>
  <si>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</si>
  <si>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</si>
  <si>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</si>
  <si>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</si>
  <si>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</si>
  <si>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</si>
  <si>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</si>
  <si>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</si>
  <si>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</si>
  <si>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</si>
  <si>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</si>
  <si>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</si>
  <si>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</si>
  <si>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</si>
  <si>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</si>
  <si>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</si>
  <si>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</si>
  <si>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</si>
  <si>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</si>
  <si>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</si>
  <si>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</si>
  <si>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</si>
  <si>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</si>
  <si>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</si>
  <si>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</si>
  <si>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</si>
  <si>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</si>
  <si>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</si>
  <si>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</si>
  <si>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</si>
  <si>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</si>
  <si>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</si>
  <si>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</si>
  <si>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</si>
  <si>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</si>
  <si>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</si>
  <si>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</si>
  <si>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</si>
  <si>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</si>
  <si>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</si>
  <si>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</si>
  <si>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</si>
  <si>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</si>
  <si>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</si>
  <si>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</si>
  <si>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</si>
  <si>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</si>
  <si>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</si>
  <si>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</si>
  <si>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</si>
  <si>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</si>
  <si>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</si>
  <si>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</si>
  <si>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</si>
  <si>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</si>
  <si>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</si>
  <si>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</si>
  <si>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</si>
  <si>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</si>
  <si>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</si>
  <si>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</si>
  <si>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</si>
  <si>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</si>
  <si>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</si>
  <si>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</si>
  <si>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</si>
  <si>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</si>
  <si>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</si>
  <si>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</si>
  <si>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</si>
  <si>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</si>
  <si>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</si>
  <si>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</si>
  <si>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</si>
  <si>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</si>
  <si>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</si>
  <si>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</si>
  <si>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</si>
  <si>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</si>
  <si>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</si>
  <si>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</si>
  <si>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</si>
  <si>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</si>
  <si>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</si>
  <si>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</si>
  <si>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</si>
  <si>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</si>
  <si>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</si>
  <si>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</si>
  <si>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</si>
  <si>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</si>
  <si>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</si>
  <si>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</si>
  <si>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</si>
  <si>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</si>
  <si>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</si>
  <si>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</si>
  <si>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</si>
  <si>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</si>
  <si>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</si>
  <si>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</si>
  <si>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</si>
  <si>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</si>
  <si>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</si>
  <si>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</si>
  <si>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</si>
  <si>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</si>
  <si>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</si>
  <si>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</si>
  <si>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</si>
  <si>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</si>
  <si>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</si>
  <si>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</si>
  <si>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</si>
  <si>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</si>
  <si>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</si>
  <si>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</si>
  <si>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</si>
  <si>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</si>
  <si>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</si>
  <si>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</si>
  <si>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</si>
  <si>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</si>
  <si>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</si>
  <si>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</si>
  <si>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</si>
  <si>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</si>
  <si>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</si>
  <si>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</si>
  <si>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</si>
  <si>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</si>
  <si>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</si>
  <si>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</si>
  <si>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</si>
  <si>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</si>
  <si>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</si>
  <si>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</si>
  <si>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</si>
  <si>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</si>
  <si>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</si>
  <si>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</si>
  <si>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</si>
  <si>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</si>
  <si>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</si>
  <si>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</si>
  <si>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</si>
  <si>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</si>
  <si>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</si>
  <si>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</si>
  <si>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</si>
  <si>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</si>
  <si>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</si>
  <si>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</si>
  <si>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</si>
  <si>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</si>
  <si>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</si>
  <si>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</si>
  <si>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</si>
  <si>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</si>
  <si>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</si>
  <si>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</si>
  <si>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</si>
  <si>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</si>
  <si>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</si>
  <si>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</si>
  <si>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</si>
  <si>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</si>
  <si>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</si>
  <si>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</si>
  <si>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</si>
  <si>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</si>
  <si>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</si>
  <si>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</si>
  <si>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</si>
  <si>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</si>
  <si>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</si>
  <si>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</si>
  <si>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</si>
  <si>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</si>
  <si>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</si>
  <si>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</si>
  <si>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</si>
  <si>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</si>
  <si>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</si>
  <si>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</si>
  <si>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</si>
  <si>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</si>
  <si>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</si>
  <si>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</si>
  <si>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</si>
  <si>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</si>
  <si>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</si>
  <si>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</si>
  <si>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</si>
  <si>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</si>
  <si>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</si>
  <si>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</si>
  <si>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</si>
  <si>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</si>
  <si>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</si>
  <si>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</si>
  <si>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</si>
  <si>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</si>
  <si>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</si>
  <si>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</si>
  <si>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</si>
  <si>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</si>
  <si>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</si>
  <si>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</si>
  <si>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</si>
  <si>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</si>
  <si>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</si>
  <si>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</si>
  <si>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</si>
  <si>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</si>
  <si>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</si>
  <si>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</si>
  <si>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</si>
  <si>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</si>
  <si>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</si>
  <si>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</si>
  <si>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</si>
  <si>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</si>
  <si>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</si>
  <si>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</si>
  <si>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</si>
  <si>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</si>
  <si>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</si>
  <si>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</si>
  <si>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</si>
  <si>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</si>
  <si>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</si>
  <si>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</si>
  <si>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</si>
  <si>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</si>
  <si>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</si>
  <si>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</si>
  <si>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</si>
  <si>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</si>
  <si>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</si>
  <si>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</si>
  <si>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</si>
  <si>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</si>
  <si>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</si>
  <si>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</si>
  <si>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</si>
  <si>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</si>
  <si>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</si>
  <si>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</si>
  <si>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</si>
  <si>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</si>
  <si>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</si>
  <si>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</si>
  <si>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</si>
  <si>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</si>
  <si>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</si>
  <si>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</si>
  <si>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</si>
  <si>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</si>
  <si>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</si>
  <si>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</si>
  <si>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</si>
  <si>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</si>
  <si>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</si>
  <si>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</si>
  <si>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</si>
  <si>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</si>
  <si>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</si>
  <si>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</si>
  <si>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</si>
  <si>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</si>
  <si>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</si>
  <si>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</si>
  <si>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</si>
  <si>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</si>
  <si>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</si>
  <si>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</si>
  <si>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</si>
  <si>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</si>
  <si>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</si>
  <si>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</si>
  <si>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</si>
  <si>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</si>
  <si>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</si>
  <si>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</si>
  <si>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</si>
  <si>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</si>
  <si>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</si>
  <si>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</si>
  <si>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</si>
  <si>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</si>
  <si>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</si>
  <si>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</si>
  <si>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</si>
  <si>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</si>
  <si>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</si>
  <si>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</si>
  <si>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</si>
  <si>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</si>
  <si>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</si>
  <si>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</si>
  <si>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</si>
  <si>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</si>
  <si>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</si>
  <si>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</si>
  <si>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</si>
  <si>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</si>
  <si>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</si>
  <si>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</si>
  <si>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</si>
  <si>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</si>
  <si>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</si>
  <si>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</si>
  <si>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</si>
  <si>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</si>
  <si>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</si>
  <si>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</si>
  <si>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</si>
  <si>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</si>
  <si>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</si>
  <si>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</si>
  <si>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</si>
  <si>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</si>
  <si>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</si>
  <si>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</si>
  <si>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</si>
  <si>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</si>
  <si>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</si>
  <si>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</si>
  <si>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</si>
  <si>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</si>
  <si>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</si>
  <si>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</si>
  <si>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</si>
  <si>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</si>
  <si>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</si>
  <si>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</si>
  <si>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</si>
  <si>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</si>
  <si>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</si>
  <si>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</si>
  <si>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</si>
  <si>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</si>
  <si>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</si>
  <si>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</si>
  <si>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</si>
  <si>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</si>
  <si>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</si>
  <si>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</si>
  <si>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</si>
  <si>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</si>
  <si>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</si>
  <si>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</si>
  <si>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</si>
  <si>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</si>
  <si>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</si>
  <si>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</si>
  <si>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</si>
  <si>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</si>
  <si>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</si>
  <si>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</si>
  <si>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</si>
  <si>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</si>
  <si>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</si>
  <si>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</si>
  <si>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</si>
  <si>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</si>
  <si>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</si>
  <si>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</si>
  <si>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</si>
  <si>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</si>
  <si>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</si>
  <si>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</si>
  <si>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</si>
  <si>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</si>
  <si>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</si>
  <si>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</si>
  <si>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</si>
  <si>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</si>
  <si>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</si>
  <si>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</si>
  <si>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</si>
  <si>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</si>
  <si>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</si>
  <si>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</si>
  <si>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</si>
  <si>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</si>
  <si>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</si>
  <si>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</si>
  <si>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</si>
  <si>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</si>
  <si>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</si>
  <si>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</si>
  <si>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</si>
  <si>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</si>
  <si>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</si>
  <si>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</si>
  <si>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</si>
  <si>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</si>
  <si>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</si>
  <si>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</si>
  <si>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</si>
  <si>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</si>
  <si>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</si>
  <si>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</si>
  <si>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</si>
  <si>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</si>
  <si>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</si>
  <si>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</si>
  <si>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</si>
  <si>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</si>
  <si>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</si>
  <si>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</si>
  <si>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</si>
  <si>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</si>
  <si>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</si>
  <si>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</si>
  <si>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</si>
  <si>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</si>
  <si>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</si>
  <si>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</si>
  <si>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</si>
  <si>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</si>
  <si>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</si>
  <si>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</si>
  <si>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</si>
  <si>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</si>
  <si>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</si>
  <si>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</si>
  <si>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</si>
  <si>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</si>
  <si>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</si>
  <si>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</si>
  <si>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</si>
  <si>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</si>
  <si>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</si>
  <si>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</si>
  <si>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</si>
  <si>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</si>
  <si>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</si>
  <si>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</si>
  <si>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</si>
  <si>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</si>
  <si>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</si>
  <si>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</si>
  <si>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</si>
  <si>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</si>
  <si>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</si>
  <si>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</si>
  <si>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</si>
  <si>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</si>
  <si>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</si>
  <si>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</si>
  <si>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</si>
  <si>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</si>
  <si>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</si>
  <si>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</si>
  <si>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</si>
  <si>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</si>
  <si>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</si>
  <si>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</si>
  <si>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</si>
  <si>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</si>
  <si>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</si>
  <si>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</si>
  <si>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</si>
  <si>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</si>
  <si>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</si>
  <si>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</si>
  <si>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</si>
  <si>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</si>
  <si>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</si>
  <si>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</si>
  <si>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</si>
  <si>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</si>
  <si>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</si>
  <si>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</si>
  <si>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</si>
  <si>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</si>
  <si>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</si>
  <si>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</si>
  <si>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</si>
  <si>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</si>
  <si>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</si>
  <si>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</si>
  <si>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</si>
  <si>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</si>
  <si>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</si>
  <si>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</si>
  <si>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</si>
  <si>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</si>
  <si>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</si>
  <si>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</si>
  <si>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</si>
  <si>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</si>
  <si>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</si>
  <si>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</si>
  <si>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</si>
  <si>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</si>
  <si>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</si>
  <si>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</si>
  <si>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</si>
  <si>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</si>
  <si>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</si>
  <si>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</si>
  <si>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</si>
  <si>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</si>
  <si>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</si>
  <si>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</si>
  <si>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</si>
  <si>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</si>
  <si>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</si>
  <si>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</si>
  <si>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</si>
  <si>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</si>
  <si>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</si>
  <si>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</si>
  <si>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</si>
  <si>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</si>
  <si>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</si>
  <si>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</si>
  <si>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</si>
  <si>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</si>
  <si>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</si>
  <si>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</si>
  <si>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</si>
  <si>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</si>
  <si>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</si>
  <si>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</si>
  <si>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</si>
  <si>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</si>
  <si>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</si>
  <si>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</si>
  <si>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</si>
  <si>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</si>
  <si>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</si>
  <si>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</si>
  <si>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</si>
  <si>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</si>
  <si>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</si>
  <si>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</si>
  <si>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</si>
  <si>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</si>
  <si>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</si>
  <si>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</si>
  <si>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</si>
  <si>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</si>
  <si>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</si>
  <si>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</si>
  <si>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</si>
  <si>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</si>
  <si>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</si>
  <si>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</si>
  <si>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</si>
  <si>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</si>
  <si>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</si>
  <si>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</si>
  <si>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</si>
  <si>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</si>
  <si>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</si>
  <si>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</si>
  <si>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</si>
  <si>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</si>
  <si>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</si>
  <si>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</si>
  <si>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</si>
  <si>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</si>
  <si>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</si>
  <si>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</si>
  <si>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</si>
  <si>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</si>
  <si>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</si>
  <si>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</si>
  <si>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</si>
  <si>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</si>
  <si>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</si>
  <si>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</si>
  <si>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</si>
  <si>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</si>
  <si>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</si>
  <si>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</si>
  <si>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</si>
  <si>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</si>
  <si>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</si>
  <si>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</si>
  <si>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</si>
  <si>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</si>
  <si>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</si>
  <si>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</si>
  <si>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</si>
  <si>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</si>
  <si>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</si>
  <si>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</si>
  <si>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</si>
  <si>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</si>
  <si>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</si>
  <si>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</si>
  <si>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</si>
  <si>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</si>
  <si>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</si>
  <si>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</si>
  <si>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</si>
  <si>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</si>
  <si>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</si>
  <si>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</si>
  <si>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</si>
  <si>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</si>
  <si>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</si>
  <si>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</si>
  <si>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</si>
  <si>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</si>
  <si>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</si>
  <si>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</si>
  <si>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</si>
  <si>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</si>
  <si>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</si>
  <si>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</si>
  <si>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</si>
  <si>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</si>
  <si>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</si>
  <si>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</si>
  <si>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</si>
  <si>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</si>
  <si>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</si>
  <si>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</si>
  <si>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</si>
  <si>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</si>
  <si>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</si>
  <si>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</si>
  <si>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</si>
  <si>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</si>
  <si>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</si>
  <si>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</si>
  <si>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</si>
  <si>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</si>
  <si>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</si>
  <si>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</si>
  <si>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</si>
  <si>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</si>
  <si>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</si>
  <si>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</si>
  <si>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</si>
  <si>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</si>
  <si>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</si>
  <si>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</si>
  <si>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</si>
  <si>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</si>
  <si>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</si>
  <si>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</si>
  <si>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</si>
  <si>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</si>
  <si>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</si>
  <si>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</si>
  <si>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</si>
  <si>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</si>
  <si>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</si>
  <si>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</si>
  <si>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</si>
  <si>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</si>
  <si>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</si>
  <si>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</si>
  <si>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</si>
  <si>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</si>
  <si>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</si>
  <si>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</si>
  <si>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</si>
  <si>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</si>
  <si>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</si>
  <si>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</si>
  <si>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</si>
  <si>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</si>
  <si>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</si>
  <si>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</si>
  <si>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</si>
  <si>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</si>
  <si>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</si>
  <si>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</si>
  <si>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</si>
  <si>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</si>
  <si>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</si>
  <si>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</si>
  <si>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</si>
  <si>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</si>
  <si>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</si>
  <si>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</si>
  <si>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</si>
  <si>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</si>
  <si>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</si>
  <si>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</si>
  <si>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</si>
  <si>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</si>
  <si>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</si>
  <si>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</si>
  <si>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</si>
  <si>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</si>
  <si>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</si>
  <si>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</si>
  <si>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</si>
  <si>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</si>
  <si>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</si>
  <si>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</si>
  <si>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</si>
  <si>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</si>
  <si>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</si>
  <si>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</si>
  <si>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</si>
  <si>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</si>
  <si>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</si>
  <si>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</si>
  <si>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</si>
  <si>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</si>
  <si>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</si>
  <si>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</si>
  <si>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</si>
  <si>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</si>
  <si>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</si>
  <si>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</si>
  <si>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</si>
  <si>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</si>
  <si>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</si>
  <si>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</si>
  <si>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</si>
  <si>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</si>
  <si>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</si>
  <si>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</si>
  <si>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</si>
  <si>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</si>
  <si>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</si>
  <si>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</si>
  <si>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</si>
  <si>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</si>
  <si>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</si>
  <si>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</si>
  <si>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</si>
  <si>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</si>
  <si>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</si>
  <si>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</si>
  <si>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</si>
  <si>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</si>
  <si>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</si>
  <si>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</si>
  <si>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</si>
  <si>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</si>
  <si>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</si>
  <si>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</si>
  <si>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</si>
  <si>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</si>
  <si>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</si>
  <si>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</si>
  <si>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</si>
  <si>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</si>
  <si>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</si>
  <si>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</si>
  <si>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</si>
  <si>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</si>
  <si>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</si>
  <si>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</si>
  <si>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</si>
  <si>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</si>
  <si>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</si>
  <si>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</si>
  <si>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</si>
  <si>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</si>
  <si>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</si>
  <si>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</si>
  <si>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</si>
  <si>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</si>
  <si>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</si>
  <si>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</si>
  <si>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</si>
  <si>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</si>
  <si>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</si>
  <si>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</si>
  <si>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</si>
  <si>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</si>
  <si>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</si>
  <si>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</si>
  <si>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</si>
  <si>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</si>
  <si>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</si>
  <si>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</si>
  <si>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</si>
  <si>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</si>
  <si>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</si>
  <si>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</si>
  <si>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</si>
  <si>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</si>
  <si>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</si>
  <si>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</si>
  <si>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</si>
  <si>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</si>
  <si>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</si>
  <si>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</si>
  <si>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</si>
  <si>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</si>
  <si>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</si>
  <si>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</si>
  <si>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</si>
  <si>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</si>
  <si>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</si>
  <si>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</si>
  <si>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</si>
  <si>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</si>
  <si>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</si>
  <si>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</si>
  <si>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</si>
  <si>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</si>
  <si>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</si>
  <si>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</si>
  <si>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</si>
  <si>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</si>
  <si>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</si>
  <si>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</si>
  <si>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</si>
  <si>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</si>
  <si>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</si>
  <si>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</si>
  <si>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</si>
  <si>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</si>
  <si>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</si>
  <si>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</si>
  <si>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</si>
  <si>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</si>
  <si>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</si>
  <si>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</si>
  <si>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</si>
  <si>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</si>
  <si>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</si>
  <si>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</si>
  <si>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</si>
  <si>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</si>
  <si>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</si>
  <si>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</si>
  <si>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</si>
  <si>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</si>
  <si>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</si>
  <si>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</si>
  <si>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</si>
  <si>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</si>
  <si>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</si>
  <si>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</si>
  <si>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</si>
  <si>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</si>
  <si>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</si>
  <si>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</si>
  <si>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</si>
  <si>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</si>
  <si>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</si>
  <si>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</si>
  <si>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</si>
  <si>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</si>
  <si>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</si>
  <si>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</si>
  <si>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</si>
  <si>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</si>
  <si>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</si>
  <si>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</si>
  <si>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</si>
  <si>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</si>
  <si>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</si>
  <si>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</si>
  <si>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</si>
  <si>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</si>
  <si>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</si>
  <si>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</si>
  <si>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</si>
  <si>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</si>
  <si>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</si>
  <si>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</si>
  <si>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</si>
  <si>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</si>
  <si>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</si>
  <si>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</si>
  <si>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</si>
  <si>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</si>
  <si>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</si>
  <si>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</si>
  <si>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</si>
  <si>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</si>
  <si>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</si>
  <si>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</si>
  <si>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</si>
  <si>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</si>
  <si>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</si>
  <si>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</si>
  <si>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</si>
  <si>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</si>
  <si>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</si>
  <si>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</si>
  <si>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</si>
  <si>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</si>
  <si>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</si>
  <si>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</si>
  <si>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</si>
  <si>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</si>
  <si>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</si>
  <si>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</si>
  <si>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</si>
  <si>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</si>
  <si>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</si>
  <si>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</si>
  <si>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</si>
  <si>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</si>
  <si>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</si>
  <si>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</si>
  <si>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</si>
  <si>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</si>
  <si>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</si>
  <si>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</si>
  <si>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</si>
  <si>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</si>
  <si>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</si>
  <si>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</si>
  <si>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</si>
  <si>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</si>
  <si>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</si>
  <si>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</si>
  <si>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</si>
  <si>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</si>
  <si>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</si>
  <si>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</si>
  <si>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</si>
  <si>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</si>
  <si>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</si>
  <si>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</si>
  <si>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</si>
  <si>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</si>
  <si>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</si>
  <si>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</si>
  <si>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</si>
  <si>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</si>
  <si>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</si>
  <si>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</si>
  <si>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</si>
  <si>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</si>
  <si>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</si>
  <si>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</si>
  <si>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</si>
  <si>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</si>
  <si>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</si>
  <si>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</si>
  <si>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</si>
  <si>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</si>
  <si>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</si>
  <si>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</si>
  <si>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</si>
  <si>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</si>
  <si>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</si>
  <si>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</si>
  <si>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</si>
  <si>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</si>
  <si>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</si>
  <si>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</si>
  <si>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</si>
  <si>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</si>
  <si>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</si>
  <si>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</si>
  <si>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</si>
  <si>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</si>
  <si>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</si>
  <si>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</si>
  <si>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</si>
  <si>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</si>
  <si>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</si>
  <si>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</si>
  <si>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</si>
  <si>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</si>
  <si>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</si>
  <si>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</si>
  <si>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</si>
  <si>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</si>
  <si>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</si>
  <si>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</si>
  <si>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</si>
  <si>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</si>
  <si>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</si>
  <si>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</si>
  <si>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</si>
  <si>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</si>
  <si>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</si>
  <si>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</si>
  <si>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</si>
  <si>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</si>
  <si>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</si>
  <si>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</si>
  <si>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</si>
  <si>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</si>
  <si>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</si>
  <si>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</si>
  <si>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</si>
  <si>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</si>
  <si>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</si>
  <si>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</si>
  <si>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</si>
  <si>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</si>
  <si>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</si>
  <si>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</si>
  <si>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</si>
  <si>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</si>
  <si>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</si>
  <si>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</si>
  <si>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</si>
  <si>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</si>
  <si>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</si>
  <si>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</si>
  <si>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</si>
  <si>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</si>
  <si>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</si>
  <si>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</si>
  <si>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</si>
  <si>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</si>
  <si>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</si>
  <si>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</si>
  <si>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</si>
  <si>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</si>
  <si>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</si>
  <si>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</si>
  <si>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</si>
  <si>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</si>
  <si>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</si>
  <si>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</si>
  <si>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</si>
  <si>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</si>
  <si>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</si>
  <si>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</si>
  <si>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</si>
  <si>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</si>
  <si>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</si>
  <si>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</si>
  <si>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</si>
  <si>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</si>
  <si>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</si>
  <si>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</si>
  <si>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</si>
  <si>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</si>
  <si>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</si>
  <si>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</si>
  <si>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</si>
  <si>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</si>
  <si>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</si>
  <si>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</si>
  <si>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</si>
  <si>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</si>
  <si>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</si>
  <si>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</si>
  <si>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</si>
  <si>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</si>
  <si>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</si>
  <si>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</si>
  <si>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</si>
  <si>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</si>
  <si>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</si>
  <si>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</si>
  <si>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</si>
  <si>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</si>
  <si>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</si>
  <si>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</si>
  <si>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</si>
  <si>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</si>
  <si>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</si>
  <si>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</si>
  <si>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</si>
  <si>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</si>
  <si>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</si>
  <si>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</si>
  <si>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</si>
  <si>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</si>
  <si>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</si>
  <si>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</si>
  <si>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</si>
  <si>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</si>
  <si>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</si>
  <si>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</si>
  <si>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</si>
  <si>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</si>
  <si>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</si>
  <si>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</si>
  <si>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</si>
  <si>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</si>
  <si>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</si>
  <si>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</si>
  <si>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</si>
  <si>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</si>
  <si>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</si>
  <si>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</si>
  <si>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</si>
  <si>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</si>
  <si>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</si>
  <si>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</si>
  <si>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</si>
  <si>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</si>
  <si>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</si>
  <si>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</si>
  <si>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</si>
  <si>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</si>
  <si>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</si>
  <si>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</si>
  <si>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</si>
  <si>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</si>
  <si>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</si>
  <si>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</si>
  <si>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</si>
  <si>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</si>
  <si>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</si>
  <si>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</si>
  <si>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</si>
  <si>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</si>
  <si>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</si>
  <si>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</si>
  <si>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</si>
  <si>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</si>
  <si>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</si>
  <si>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</si>
  <si>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</si>
  <si>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</si>
  <si>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</si>
  <si>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</si>
  <si>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</si>
  <si>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</si>
  <si>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</si>
  <si>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</si>
  <si>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</si>
  <si>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</si>
  <si>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</si>
  <si>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</si>
  <si>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</si>
  <si>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</si>
  <si>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</si>
  <si>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</si>
  <si>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</si>
  <si>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</si>
  <si>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</si>
  <si>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</si>
  <si>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</si>
  <si>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</si>
  <si>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</si>
  <si>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</si>
  <si>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</si>
  <si>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</si>
  <si>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</si>
  <si>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</si>
  <si>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</si>
  <si>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</si>
  <si>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</si>
  <si>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</si>
  <si>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</si>
  <si>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</si>
  <si>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</si>
  <si>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</si>
  <si>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</si>
  <si>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</si>
  <si>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</si>
  <si>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</si>
  <si>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</si>
  <si>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</si>
  <si>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</si>
  <si>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</si>
  <si>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</si>
  <si>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</si>
  <si>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</si>
  <si>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</si>
  <si>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</si>
  <si>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</si>
  <si>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</si>
  <si>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</si>
  <si>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</si>
  <si>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</si>
  <si>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</si>
  <si>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</si>
  <si>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</si>
  <si>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</si>
  <si>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</si>
  <si>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</si>
  <si>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</si>
  <si>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</si>
  <si>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</si>
  <si>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</si>
  <si>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</si>
  <si>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</si>
  <si>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</si>
  <si>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</si>
  <si>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</si>
  <si>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</si>
  <si>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</si>
  <si>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</si>
  <si>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</si>
  <si>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</si>
  <si>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</si>
  <si>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</si>
  <si>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</si>
  <si>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</si>
  <si>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</si>
  <si>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</si>
  <si>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</si>
  <si>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</si>
  <si>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</si>
  <si>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</si>
  <si>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</si>
  <si>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</si>
  <si>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</si>
  <si>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</si>
  <si>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</si>
  <si>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</si>
  <si>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</si>
  <si>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</si>
  <si>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</si>
  <si>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</si>
  <si>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</si>
  <si>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</si>
  <si>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</si>
  <si>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</si>
  <si>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</si>
  <si>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</si>
  <si>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</si>
  <si>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</si>
  <si>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</si>
  <si>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</si>
  <si>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</si>
  <si>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</si>
  <si>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</si>
  <si>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</si>
  <si>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</si>
  <si>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</si>
  <si>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</si>
  <si>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</si>
  <si>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</si>
  <si>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</si>
  <si>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</si>
  <si>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</si>
  <si>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</si>
  <si>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</si>
  <si>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</si>
  <si>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</si>
  <si>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</si>
  <si>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</si>
  <si>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</si>
  <si>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</si>
  <si>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</si>
  <si>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</si>
  <si>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</si>
  <si>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</si>
  <si>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</si>
  <si>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</si>
  <si>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</si>
  <si>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</si>
  <si>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</si>
  <si>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</si>
  <si>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</si>
  <si>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</si>
  <si>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</si>
  <si>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</si>
  <si>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</si>
  <si>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</si>
  <si>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</si>
  <si>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</si>
  <si>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</si>
  <si>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</si>
  <si>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</si>
  <si>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</si>
  <si>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</si>
  <si>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</si>
  <si>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</si>
  <si>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</si>
  <si>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</si>
  <si>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</si>
  <si>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</si>
  <si>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</si>
  <si>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</si>
  <si>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</si>
  <si>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</si>
  <si>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</si>
  <si>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</si>
  <si>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</si>
  <si>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</si>
  <si>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</si>
  <si>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</si>
  <si>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</si>
  <si>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</si>
  <si>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</si>
  <si>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</si>
  <si>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</si>
  <si>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</si>
  <si>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</si>
  <si>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</si>
  <si>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</si>
  <si>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</si>
  <si>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</si>
  <si>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</si>
  <si>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</si>
  <si>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</si>
  <si>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</si>
  <si>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</si>
  <si>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</si>
  <si>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</si>
  <si>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</si>
  <si>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</si>
  <si>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</si>
  <si>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</si>
  <si>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</si>
  <si>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</si>
  <si>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</si>
  <si>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</si>
  <si>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</si>
  <si>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</si>
  <si>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</si>
  <si>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</si>
  <si>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</si>
  <si>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</si>
  <si>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</si>
  <si>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</si>
  <si>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</si>
  <si>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</si>
  <si>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</si>
  <si>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</si>
  <si>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</si>
  <si>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</si>
  <si>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</si>
  <si>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</si>
  <si>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</si>
  <si>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</si>
  <si>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</si>
  <si>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</si>
  <si>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</si>
  <si>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</si>
  <si>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</si>
  <si>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</si>
  <si>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</si>
  <si>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</si>
  <si>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</si>
  <si>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</si>
  <si>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</si>
  <si>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</si>
  <si>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</si>
  <si>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</si>
  <si>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</si>
  <si>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</si>
  <si>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</si>
  <si>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</si>
  <si>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</si>
  <si>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</si>
  <si>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</si>
  <si>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</si>
  <si>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</si>
  <si>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</si>
  <si>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</si>
  <si>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</si>
  <si>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</si>
  <si>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</si>
  <si>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</si>
  <si>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</si>
  <si>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</si>
  <si>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</si>
  <si>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</si>
  <si>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</si>
  <si>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</si>
  <si>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</si>
  <si>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</si>
  <si>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</si>
  <si>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</si>
  <si>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</si>
  <si>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</si>
  <si>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</si>
  <si>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</si>
  <si>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</si>
  <si>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</si>
  <si>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</si>
  <si>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</si>
  <si>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</si>
  <si>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</si>
  <si>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</si>
  <si>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</si>
  <si>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</si>
  <si>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</si>
  <si>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</si>
  <si>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</si>
  <si>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</si>
  <si>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</si>
  <si>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</si>
  <si>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</si>
  <si>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</si>
  <si>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</si>
  <si>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</si>
  <si>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</si>
  <si>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</si>
  <si>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</si>
  <si>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</si>
  <si>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</si>
  <si>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</si>
  <si>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</si>
  <si>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</si>
  <si>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</si>
  <si>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</si>
  <si>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</si>
  <si>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</si>
  <si>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</si>
  <si>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</si>
  <si>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</si>
  <si>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</si>
  <si>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</si>
  <si>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</si>
  <si>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</si>
  <si>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</si>
  <si>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</si>
  <si>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</si>
  <si>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</si>
  <si>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</si>
  <si>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</si>
  <si>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</si>
  <si>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</si>
  <si>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</si>
  <si>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</si>
  <si>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</si>
  <si>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</si>
  <si>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</si>
  <si>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</si>
  <si>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</si>
  <si>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</si>
  <si>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</si>
  <si>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</si>
  <si>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</si>
  <si>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</si>
  <si>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</si>
  <si>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</si>
  <si>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</si>
  <si>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</si>
  <si>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</si>
  <si>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</si>
  <si>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</si>
  <si>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</si>
  <si>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</si>
  <si>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</si>
  <si>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</si>
  <si>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</si>
  <si>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</si>
  <si>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</si>
  <si>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</si>
  <si>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</si>
  <si>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</si>
  <si>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</si>
  <si>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</si>
  <si>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</si>
  <si>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</si>
  <si>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</si>
  <si>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</si>
  <si>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</si>
  <si>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</si>
  <si>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</si>
  <si>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</si>
  <si>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</si>
  <si>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</si>
  <si>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</si>
  <si>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</si>
  <si>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</si>
  <si>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</si>
  <si>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</si>
  <si>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</si>
  <si>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</si>
  <si>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</si>
  <si>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</si>
  <si>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</si>
  <si>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</si>
  <si>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</si>
  <si>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</si>
  <si>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</si>
  <si>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</si>
  <si>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</si>
  <si>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</si>
  <si>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</si>
  <si>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</si>
  <si>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</si>
  <si>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</si>
  <si>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</si>
  <si>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</si>
  <si>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</si>
  <si>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</si>
  <si>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</si>
  <si>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</si>
  <si>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</si>
  <si>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</si>
  <si>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</si>
  <si>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</si>
  <si>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</si>
  <si>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</si>
  <si>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</si>
  <si>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</si>
  <si>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</si>
  <si>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</si>
  <si>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</si>
  <si>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</si>
  <si>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</si>
  <si>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</si>
  <si>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</si>
  <si>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</si>
  <si>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</si>
  <si>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</si>
  <si>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</si>
  <si>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</si>
  <si>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</si>
  <si>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</si>
  <si>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</si>
  <si>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</si>
  <si>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</si>
  <si>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</si>
  <si>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</si>
  <si>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</si>
  <si>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</si>
  <si>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</si>
  <si>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</si>
  <si>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</si>
  <si>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</si>
  <si>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</si>
  <si>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</si>
  <si>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</si>
  <si>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</si>
  <si>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</si>
  <si>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</si>
  <si>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</si>
  <si>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</si>
  <si>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</si>
  <si>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</si>
  <si>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</si>
  <si>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</si>
  <si>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</si>
  <si>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</si>
  <si>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</si>
  <si>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</si>
  <si>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</si>
  <si>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</si>
  <si>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</si>
  <si>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</si>
  <si>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</si>
  <si>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</si>
  <si>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</si>
  <si>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</si>
  <si>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</si>
  <si>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</si>
  <si>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</si>
  <si>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</si>
  <si>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</si>
  <si>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</si>
  <si>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</si>
  <si>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</si>
  <si>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</si>
  <si>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</si>
  <si>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</si>
  <si>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</si>
  <si>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</si>
  <si>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</si>
  <si>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</si>
  <si>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</si>
  <si>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</si>
  <si>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</si>
  <si>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</si>
  <si>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</si>
  <si>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</si>
  <si>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</si>
  <si>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</si>
  <si>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</si>
  <si>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</si>
  <si>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</si>
  <si>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</si>
  <si>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</si>
  <si>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</si>
  <si>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</si>
  <si>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</si>
  <si>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</si>
  <si>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</si>
  <si>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</si>
  <si>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</si>
  <si>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</si>
  <si>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</si>
  <si>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</si>
  <si>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</si>
  <si>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</si>
  <si>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</si>
  <si>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</si>
  <si>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</si>
  <si>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</si>
  <si>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</si>
  <si>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</si>
  <si>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</si>
  <si>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</si>
  <si>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</si>
  <si>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</si>
  <si>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</si>
  <si>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</si>
  <si>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</si>
  <si>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</si>
  <si>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</si>
  <si>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</si>
  <si>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</si>
  <si>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</si>
  <si>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</si>
  <si>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</si>
  <si>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</si>
  <si>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</si>
  <si>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</si>
  <si>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</si>
  <si>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</si>
  <si>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</si>
  <si>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</si>
  <si>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</si>
  <si>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</si>
  <si>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</si>
  <si>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</si>
  <si>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</si>
  <si>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</si>
  <si>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</si>
  <si>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</si>
  <si>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</si>
  <si>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</si>
  <si>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</si>
  <si>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</si>
  <si>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</si>
  <si>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</si>
  <si>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</si>
  <si>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</si>
  <si>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</si>
  <si>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</si>
  <si>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</si>
  <si>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</si>
  <si>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</si>
  <si>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</si>
  <si>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</si>
  <si>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</si>
  <si>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</si>
  <si>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</si>
  <si>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</si>
  <si>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</si>
  <si>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</si>
  <si>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</si>
  <si>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</si>
  <si>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</si>
  <si>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</si>
  <si>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</si>
  <si>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</si>
  <si>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</si>
  <si>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</si>
  <si>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</si>
  <si>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</si>
  <si>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</si>
  <si>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</si>
  <si>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</si>
  <si>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</si>
  <si>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</si>
  <si>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</si>
  <si>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</si>
  <si>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</si>
  <si>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</si>
  <si>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</si>
  <si>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</si>
  <si>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</si>
  <si>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</si>
  <si>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</si>
  <si>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</si>
  <si>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</si>
  <si>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</si>
  <si>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</si>
  <si>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</si>
  <si>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</si>
  <si>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</si>
  <si>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</si>
  <si>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</si>
  <si>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</si>
  <si>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</si>
  <si>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</si>
  <si>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</si>
  <si>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</si>
  <si>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</si>
  <si>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</si>
  <si>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</si>
  <si>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</si>
  <si>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</si>
  <si>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</si>
  <si>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</si>
  <si>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</si>
  <si>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</si>
  <si>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</si>
  <si>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</si>
  <si>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</si>
  <si>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</si>
  <si>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</si>
  <si>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</si>
  <si>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</si>
  <si>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</si>
  <si>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</si>
  <si>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</si>
  <si>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</si>
  <si>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</si>
  <si>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</si>
  <si>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</si>
  <si>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</si>
  <si>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</si>
  <si>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</si>
  <si>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</si>
  <si>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</si>
  <si>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</si>
  <si>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</si>
  <si>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</si>
  <si>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</si>
  <si>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</si>
  <si>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</si>
  <si>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</si>
  <si>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</si>
  <si>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</si>
  <si>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</si>
  <si>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</si>
  <si>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</si>
  <si>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</si>
  <si>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</si>
  <si>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</si>
  <si>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</si>
  <si>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</si>
  <si>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</si>
  <si>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</si>
  <si>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</si>
  <si>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</si>
  <si>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</si>
  <si>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</si>
  <si>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</si>
  <si>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</si>
  <si>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</si>
  <si>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</si>
  <si>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</si>
  <si>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</si>
  <si>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</si>
  <si>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</si>
  <si>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</si>
  <si>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</si>
  <si>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</si>
  <si>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</si>
  <si>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</si>
  <si>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</si>
  <si>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</si>
  <si>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</si>
  <si>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</si>
  <si>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</si>
  <si>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</si>
  <si>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</si>
  <si>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</si>
  <si>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</si>
  <si>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</si>
  <si>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</si>
  <si>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</si>
  <si>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</si>
  <si>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</si>
  <si>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</si>
  <si>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</si>
  <si>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</si>
  <si>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</si>
  <si>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</si>
  <si>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</si>
  <si>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</si>
  <si>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</si>
  <si>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</si>
  <si>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</si>
  <si>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</si>
  <si>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</si>
  <si>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</si>
  <si>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</si>
  <si>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</si>
  <si>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</si>
  <si>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</si>
  <si>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</si>
  <si>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</si>
  <si>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</si>
  <si>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</si>
  <si>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</si>
  <si>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</si>
  <si>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</si>
  <si>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</si>
  <si>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</si>
  <si>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</si>
  <si>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</si>
  <si>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</si>
  <si>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</si>
  <si>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</si>
  <si>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</si>
  <si>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</si>
  <si>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</si>
  <si>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</si>
  <si>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</si>
  <si>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</si>
  <si>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</si>
  <si>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</si>
  <si>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</si>
  <si>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</si>
  <si>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</si>
  <si>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</si>
  <si>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</si>
  <si>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</si>
  <si>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</si>
  <si>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</si>
  <si>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</si>
  <si>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</si>
  <si>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</si>
  <si>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</si>
  <si>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</si>
  <si>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</si>
  <si>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</si>
  <si>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</si>
  <si>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</si>
  <si>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</si>
  <si>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</si>
  <si>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</si>
  <si>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</si>
  <si>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</si>
  <si>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</si>
  <si>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</si>
  <si>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</si>
  <si>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</si>
  <si>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</si>
  <si>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</si>
  <si>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</si>
  <si>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</si>
  <si>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</si>
  <si>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</si>
  <si>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</si>
  <si>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</si>
  <si>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</si>
  <si>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</si>
  <si>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</si>
  <si>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</si>
  <si>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</si>
  <si>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</si>
  <si>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</si>
  <si>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</si>
  <si>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</si>
  <si>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</si>
  <si>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</si>
  <si>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</si>
  <si>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</si>
  <si>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</si>
  <si>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</si>
  <si>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</si>
  <si>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</si>
  <si>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</si>
  <si>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</si>
  <si>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</si>
  <si>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</si>
  <si>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</si>
  <si>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</si>
  <si>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</si>
  <si>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</si>
  <si>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</si>
  <si>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</si>
  <si>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</si>
  <si>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</si>
  <si>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</si>
  <si>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</si>
  <si>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</si>
  <si>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</si>
  <si>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</si>
  <si>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</si>
  <si>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</si>
  <si>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</si>
  <si>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</si>
  <si>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</si>
  <si>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</si>
  <si>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</si>
  <si>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</si>
  <si>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</si>
  <si>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</si>
  <si>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</si>
  <si>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</si>
  <si>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</si>
  <si>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</si>
  <si>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</si>
  <si>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</si>
  <si>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</si>
  <si>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</si>
  <si>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</si>
  <si>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</si>
  <si>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</si>
  <si>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</si>
  <si>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</si>
  <si>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</si>
  <si>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</si>
  <si>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</si>
  <si>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</si>
  <si>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</si>
  <si>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</si>
  <si>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</si>
  <si>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</si>
  <si>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</si>
  <si>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</si>
  <si>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</si>
  <si>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</si>
  <si>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</si>
  <si>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</si>
  <si>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</si>
  <si>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</si>
  <si>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</si>
  <si>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</si>
  <si>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</si>
  <si>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</si>
  <si>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</si>
  <si>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</si>
  <si>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</si>
  <si>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</si>
  <si>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</si>
  <si>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</si>
  <si>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</si>
  <si>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</si>
  <si>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</si>
  <si>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</si>
  <si>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</si>
  <si>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</si>
  <si>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</si>
  <si>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</si>
  <si>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</si>
  <si>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</si>
  <si>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</si>
  <si>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</si>
  <si>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</si>
  <si>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</si>
  <si>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</si>
  <si>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</si>
  <si>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</si>
  <si>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</si>
  <si>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</si>
  <si>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</si>
  <si>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</si>
  <si>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</si>
  <si>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</si>
  <si>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</si>
  <si>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</si>
  <si>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</si>
  <si>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</si>
  <si>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</si>
  <si>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</si>
  <si>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</si>
  <si>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</si>
  <si>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</si>
  <si>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</si>
  <si>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</si>
  <si>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</si>
  <si>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</si>
  <si>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</si>
  <si>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</si>
  <si>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</si>
  <si>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</si>
  <si>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</si>
  <si>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</si>
  <si>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</si>
  <si>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</si>
  <si>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</si>
  <si>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</si>
  <si>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</si>
  <si>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</si>
  <si>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</si>
  <si>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</si>
  <si>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</si>
  <si>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</si>
  <si>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</si>
  <si>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</si>
  <si>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</si>
  <si>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</si>
  <si>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</si>
  <si>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</si>
  <si>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</si>
  <si>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</si>
  <si>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</si>
  <si>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</si>
  <si>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</si>
  <si>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</si>
  <si>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</si>
  <si>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</si>
  <si>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</si>
  <si>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</si>
  <si>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</si>
  <si>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</si>
  <si>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</si>
  <si>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</si>
  <si>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</si>
  <si>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</si>
  <si>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</si>
  <si>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</si>
  <si>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</si>
  <si>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</si>
  <si>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</si>
  <si>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</si>
  <si>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</si>
  <si>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</si>
  <si>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</si>
  <si>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</si>
  <si>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</si>
  <si>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</si>
  <si>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</si>
  <si>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</si>
  <si>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</si>
  <si>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</si>
  <si>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</si>
  <si>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</si>
  <si>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</si>
  <si>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</si>
  <si>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</si>
  <si>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</si>
  <si>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</si>
  <si>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</si>
  <si>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</si>
  <si>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</si>
  <si>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</si>
  <si>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</si>
  <si>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</si>
  <si>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</si>
  <si>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</si>
  <si>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</si>
  <si>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</si>
  <si>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</si>
  <si>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</si>
  <si>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</si>
  <si>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</si>
  <si>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</si>
  <si>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</si>
  <si>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</si>
  <si>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</si>
  <si>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</si>
  <si>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</si>
  <si>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</si>
  <si>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</si>
  <si>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</si>
  <si>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</si>
  <si>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</si>
  <si>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</si>
  <si>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</si>
  <si>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</si>
  <si>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</si>
  <si>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</si>
  <si>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</si>
  <si>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</si>
  <si>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</si>
  <si>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</si>
  <si>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</si>
  <si>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</si>
  <si>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</si>
  <si>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</si>
  <si>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</si>
  <si>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</si>
  <si>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</si>
  <si>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</si>
  <si>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</si>
  <si>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</si>
  <si>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</si>
  <si>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</si>
  <si>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</si>
  <si>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</si>
  <si>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</si>
  <si>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</si>
  <si>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</si>
  <si>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</si>
  <si>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</si>
  <si>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</si>
  <si>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</si>
  <si>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</si>
  <si>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</si>
  <si>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</si>
  <si>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</si>
  <si>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</si>
  <si>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</si>
  <si>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</si>
  <si>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</si>
  <si>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</si>
  <si>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</si>
  <si>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</si>
  <si>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</si>
  <si>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</si>
  <si>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</si>
  <si>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</si>
  <si>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</si>
  <si>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</si>
  <si>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</si>
  <si>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</si>
  <si>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</si>
  <si>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</si>
  <si>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</si>
  <si>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</si>
  <si>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</si>
  <si>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</si>
  <si>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</si>
  <si>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</si>
  <si>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</si>
  <si>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</si>
  <si>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</si>
  <si>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</si>
  <si>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</si>
  <si>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</si>
  <si>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</si>
  <si>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</si>
  <si>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</si>
  <si>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</si>
  <si>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</si>
  <si>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</si>
  <si>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</si>
  <si>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</si>
  <si>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</si>
  <si>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</si>
  <si>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</si>
  <si>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</si>
  <si>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</si>
  <si>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</si>
  <si>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</si>
  <si>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</si>
  <si>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</si>
  <si>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</si>
  <si>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</si>
  <si>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</si>
  <si>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</si>
  <si>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</si>
  <si>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</si>
  <si>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</si>
  <si>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</si>
  <si>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</si>
  <si>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</si>
  <si>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</si>
  <si>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</si>
  <si>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</si>
  <si>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</si>
  <si>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</si>
  <si>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</si>
  <si>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</si>
  <si>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</si>
  <si>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</si>
  <si>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</si>
  <si>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</si>
  <si>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</si>
  <si>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</si>
  <si>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</si>
  <si>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</si>
  <si>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</si>
  <si>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</si>
  <si>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</si>
  <si>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</si>
  <si>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</si>
  <si>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</si>
  <si>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</si>
  <si>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</si>
  <si>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</si>
  <si>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</si>
  <si>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</si>
  <si>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</si>
  <si>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</si>
  <si>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</si>
  <si>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</si>
  <si>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</si>
  <si>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</si>
  <si>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</si>
  <si>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</si>
  <si>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</si>
  <si>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</si>
  <si>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</si>
  <si>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</si>
  <si>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</si>
  <si>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</si>
  <si>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</si>
  <si>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</si>
  <si>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</si>
  <si>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</si>
  <si>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</si>
  <si>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</si>
  <si>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</si>
  <si>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</si>
  <si>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</si>
  <si>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</si>
  <si>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</si>
  <si>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</si>
  <si>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</si>
  <si>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</si>
  <si>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</si>
  <si>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</si>
  <si>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</si>
  <si>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</si>
  <si>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</si>
  <si>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</si>
  <si>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</si>
  <si>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</si>
  <si>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</si>
  <si>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</si>
  <si>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</si>
  <si>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</si>
  <si>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</si>
  <si>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</si>
  <si>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</si>
  <si>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</si>
  <si>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</si>
  <si>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</si>
  <si>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</si>
  <si>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</si>
  <si>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</si>
  <si>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</si>
  <si>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</si>
  <si>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</si>
  <si>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</si>
  <si>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</si>
  <si>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</si>
  <si>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</si>
  <si>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</si>
  <si>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</si>
  <si>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</si>
  <si>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</si>
  <si>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</si>
  <si>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</si>
  <si>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</si>
  <si>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</si>
  <si>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</si>
  <si>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</si>
  <si>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</si>
  <si>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</si>
  <si>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</si>
  <si>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</si>
  <si>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</si>
  <si>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</si>
  <si>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</si>
  <si>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</si>
  <si>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</si>
  <si>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</si>
  <si>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</si>
  <si>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</si>
  <si>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</si>
  <si>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</si>
  <si>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</si>
  <si>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</si>
  <si>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</si>
  <si>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</si>
  <si>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</si>
  <si>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</si>
  <si>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</si>
  <si>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</si>
  <si>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</si>
  <si>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</si>
  <si>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</si>
  <si>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</si>
  <si>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</si>
  <si>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</si>
  <si>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</si>
  <si>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</si>
  <si>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</si>
  <si>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</si>
  <si>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</si>
  <si>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</si>
  <si>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</si>
  <si>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</si>
  <si>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</si>
  <si>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</si>
  <si>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</si>
  <si>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</si>
  <si>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</si>
  <si>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</si>
  <si>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</si>
  <si>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</si>
  <si>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</si>
  <si>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</si>
  <si>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</si>
  <si>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</si>
  <si>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</si>
  <si>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</si>
  <si>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</si>
  <si>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</si>
  <si>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</si>
  <si>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</si>
  <si>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</si>
  <si>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</si>
  <si>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</si>
  <si>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</si>
  <si>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</si>
  <si>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</si>
  <si>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</si>
  <si>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</si>
  <si>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</si>
  <si>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</si>
  <si>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</si>
  <si>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</si>
  <si>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</si>
  <si>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</si>
  <si>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</si>
  <si>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</si>
  <si>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</si>
  <si>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</si>
  <si>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</si>
  <si>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</si>
  <si>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</si>
  <si>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</si>
  <si>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</si>
  <si>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</si>
  <si>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</si>
  <si>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</si>
  <si>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</si>
  <si>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</si>
  <si>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</si>
  <si>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</si>
  <si>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</si>
  <si>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</si>
  <si>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</si>
  <si>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</si>
  <si>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</si>
  <si>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</si>
  <si>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</si>
  <si>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</si>
  <si>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</si>
  <si>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</si>
  <si>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</si>
  <si>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</si>
  <si>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</si>
  <si>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</si>
  <si>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</si>
  <si>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</si>
  <si>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</si>
  <si>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</si>
  <si>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</si>
  <si>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</si>
  <si>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</si>
  <si>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</si>
  <si>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</si>
  <si>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</si>
  <si>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</si>
  <si>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</si>
  <si>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</si>
  <si>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</si>
  <si>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</si>
  <si>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</si>
  <si>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</si>
  <si>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</si>
  <si>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</si>
  <si>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</si>
  <si>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</si>
  <si>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</si>
  <si>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</si>
  <si>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</si>
  <si>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</si>
  <si>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</si>
  <si>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</si>
  <si>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</si>
  <si>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</si>
  <si>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</si>
  <si>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</si>
  <si>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</si>
  <si>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</si>
  <si>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</si>
  <si>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</si>
  <si>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</si>
  <si>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</si>
  <si>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</si>
  <si>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</si>
  <si>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</si>
  <si>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</si>
  <si>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</si>
  <si>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</si>
  <si>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</si>
  <si>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</si>
  <si>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</si>
  <si>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</si>
  <si>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</si>
  <si>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</si>
  <si>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</si>
  <si>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</si>
  <si>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</si>
  <si>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</si>
  <si>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</si>
  <si>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</si>
  <si>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</si>
  <si>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</si>
  <si>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</si>
  <si>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</si>
  <si>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</si>
  <si>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</si>
  <si>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</si>
  <si>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</si>
  <si>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</si>
  <si>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</si>
  <si>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</si>
  <si>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</si>
  <si>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</si>
  <si>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</si>
  <si>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</si>
  <si>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</si>
  <si>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</si>
  <si>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</si>
  <si>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</si>
  <si>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</si>
  <si>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</si>
  <si>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</si>
  <si>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</si>
  <si>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</si>
  <si>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</si>
  <si>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</si>
  <si>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</si>
  <si>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</si>
  <si>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</si>
  <si>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</si>
  <si>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</si>
  <si>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</si>
  <si>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</si>
  <si>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</si>
  <si>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</si>
  <si>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</si>
  <si>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</si>
  <si>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</si>
  <si>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</si>
  <si>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</si>
  <si>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</si>
  <si>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</si>
  <si>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</si>
  <si>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</si>
  <si>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</si>
  <si>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</si>
  <si>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</si>
  <si>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</si>
  <si>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</si>
  <si>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</si>
  <si>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</si>
  <si>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</si>
  <si>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</si>
  <si>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</si>
  <si>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</si>
  <si>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</si>
  <si>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</si>
  <si>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</si>
  <si>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</si>
  <si>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</si>
  <si>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</si>
  <si>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</si>
  <si>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</si>
  <si>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</si>
  <si>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</si>
  <si>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</si>
  <si>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</si>
  <si>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</si>
  <si>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</si>
  <si>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</si>
  <si>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</si>
  <si>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</si>
  <si>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</si>
  <si>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</si>
  <si>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</si>
  <si>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</si>
  <si>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</si>
  <si>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</si>
  <si>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</si>
  <si>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</si>
  <si>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</si>
  <si>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</si>
  <si>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</si>
  <si>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</si>
  <si>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</si>
  <si>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</si>
  <si>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</si>
  <si>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</si>
  <si>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</si>
  <si>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</si>
  <si>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</si>
  <si>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</si>
  <si>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</si>
  <si>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</si>
  <si>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</si>
  <si>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</si>
  <si>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</si>
  <si>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</si>
  <si>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</si>
  <si>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</si>
  <si>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</si>
  <si>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</si>
  <si>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</si>
  <si>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</si>
  <si>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</si>
  <si>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</si>
  <si>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</si>
  <si>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</si>
  <si>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</si>
  <si>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</si>
  <si>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</si>
  <si>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</si>
  <si>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</si>
  <si>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</si>
  <si>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</si>
  <si>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</si>
  <si>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</si>
  <si>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</si>
  <si>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</si>
  <si>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</si>
  <si>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</si>
  <si>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</si>
  <si>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</si>
  <si>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</si>
  <si>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</si>
  <si>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</si>
  <si>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</si>
  <si>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</si>
  <si>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</si>
  <si>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</si>
  <si>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</si>
  <si>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</si>
  <si>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</si>
  <si>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</si>
  <si>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</si>
  <si>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</si>
  <si>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</si>
  <si>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</si>
  <si>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</si>
  <si>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</si>
  <si>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</si>
  <si>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</si>
  <si>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</si>
  <si>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</si>
  <si>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</si>
  <si>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</si>
  <si>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</si>
  <si>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</si>
  <si>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</si>
  <si>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</si>
  <si>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</si>
  <si>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</si>
  <si>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</si>
  <si>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</si>
  <si>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</si>
  <si>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</si>
  <si>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</si>
  <si>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</si>
  <si>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</si>
  <si>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</si>
  <si>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</si>
  <si>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</si>
  <si>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</si>
  <si>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</si>
  <si>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</si>
  <si>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</si>
  <si>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</si>
  <si>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</si>
  <si>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</si>
  <si>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</si>
  <si>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</si>
  <si>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</si>
  <si>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</si>
  <si>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</si>
  <si>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</si>
  <si>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</si>
  <si>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</si>
  <si>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</si>
  <si>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</si>
  <si>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</si>
  <si>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</si>
  <si>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</si>
  <si>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</si>
  <si>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</si>
  <si>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</si>
  <si>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</si>
  <si>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</si>
  <si>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</si>
  <si>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</si>
  <si>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</si>
  <si>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</si>
  <si>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</si>
  <si>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</si>
  <si>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</si>
  <si>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</si>
  <si>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</si>
  <si>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</si>
  <si>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</si>
  <si>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</si>
  <si>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</si>
  <si>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</si>
  <si>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</si>
  <si>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</si>
  <si>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</si>
  <si>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</si>
  <si>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</si>
  <si>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</si>
  <si>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</si>
  <si>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</si>
  <si>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</si>
  <si>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</si>
  <si>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</si>
  <si>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</si>
  <si>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</si>
  <si>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</si>
  <si>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</si>
  <si>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</si>
  <si>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</si>
  <si>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</si>
  <si>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</si>
  <si>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</si>
  <si>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</si>
  <si>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</si>
  <si>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</si>
  <si>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</si>
  <si>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</si>
  <si>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</si>
  <si>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</si>
  <si>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</si>
  <si>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</si>
  <si>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</si>
  <si>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</si>
  <si>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</si>
  <si>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</si>
  <si>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</si>
  <si>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</si>
  <si>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</si>
  <si>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</si>
  <si>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</si>
  <si>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</si>
  <si>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</si>
  <si>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</si>
  <si>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</si>
  <si>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</si>
  <si>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</si>
  <si>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</si>
  <si>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</si>
  <si>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</si>
  <si>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</si>
  <si>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</si>
  <si>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</si>
  <si>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</si>
  <si>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</si>
  <si>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</si>
  <si>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</si>
  <si>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</si>
  <si>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</si>
  <si>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</si>
  <si>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</si>
  <si>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</si>
  <si>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</si>
  <si>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</si>
  <si>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</si>
  <si>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</si>
  <si>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</si>
  <si>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</si>
  <si>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</si>
  <si>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</si>
  <si>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</si>
  <si>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</si>
  <si>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</si>
  <si>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</si>
  <si>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</si>
  <si>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</si>
  <si>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</si>
  <si>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</si>
  <si>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</si>
  <si>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</si>
  <si>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</si>
  <si>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</si>
  <si>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</si>
  <si>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</si>
  <si>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</si>
  <si>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</si>
  <si>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</si>
  <si>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</si>
  <si>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</si>
  <si>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</si>
  <si>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</si>
  <si>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</si>
  <si>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</si>
  <si>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</si>
  <si>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</si>
  <si>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</si>
  <si>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</si>
  <si>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</si>
  <si>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</si>
  <si>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</si>
  <si>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</si>
  <si>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</si>
  <si>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</si>
  <si>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</si>
  <si>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</si>
  <si>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</si>
  <si>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</si>
  <si>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</si>
  <si>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</si>
  <si>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</si>
  <si>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</si>
  <si>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</si>
  <si>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</si>
  <si>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</si>
  <si>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</si>
  <si>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</si>
  <si>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</si>
  <si>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</si>
  <si>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</si>
  <si>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</si>
  <si>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</si>
  <si>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</si>
  <si>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</si>
  <si>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</si>
  <si>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</si>
  <si>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</si>
  <si>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</si>
  <si>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</si>
  <si>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</si>
  <si>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</si>
  <si>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</si>
  <si>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</si>
  <si>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</si>
  <si>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</si>
  <si>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</si>
  <si>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</si>
  <si>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</si>
  <si>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</si>
  <si>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</si>
  <si>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</si>
  <si>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</si>
  <si>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</si>
  <si>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</si>
  <si>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</si>
  <si>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</si>
  <si>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</si>
  <si>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</si>
  <si>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</si>
  <si>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</si>
  <si>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</si>
  <si>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</si>
  <si>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</si>
  <si>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</si>
  <si>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</si>
  <si>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</si>
  <si>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</si>
  <si>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</si>
  <si>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</si>
  <si>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</si>
  <si>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</si>
  <si>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</si>
  <si>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</si>
  <si>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</si>
  <si>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</si>
  <si>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</si>
  <si>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</si>
  <si>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</si>
  <si>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</si>
  <si>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</si>
  <si>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</si>
  <si>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</si>
  <si>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</si>
  <si>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</si>
  <si>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</si>
  <si>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</si>
  <si>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</si>
  <si>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</si>
  <si>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</si>
  <si>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</si>
  <si>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</si>
  <si>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</si>
  <si>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</si>
  <si>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</si>
  <si>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</si>
  <si>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</si>
  <si>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</si>
  <si>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</si>
  <si>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</si>
  <si>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</si>
  <si>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</si>
  <si>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</si>
  <si>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</si>
  <si>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</si>
  <si>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</si>
  <si>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</si>
  <si>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</si>
  <si>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</si>
  <si>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</si>
  <si>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</si>
  <si>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</si>
  <si>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</si>
  <si>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</si>
  <si>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</si>
  <si>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</si>
  <si>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</si>
  <si>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</si>
  <si>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</si>
  <si>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</si>
  <si>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</si>
  <si>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</si>
  <si>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</si>
  <si>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</si>
  <si>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</si>
  <si>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</si>
  <si>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</si>
  <si>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</si>
  <si>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</si>
  <si>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</si>
  <si>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</si>
  <si>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</si>
  <si>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</si>
  <si>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</si>
  <si>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</si>
  <si>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</si>
  <si>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</si>
  <si>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</si>
  <si>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</si>
  <si>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</si>
  <si>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</si>
  <si>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</si>
  <si>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</si>
  <si>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</si>
  <si>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</si>
  <si>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</si>
  <si>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</si>
  <si>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</si>
  <si>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</si>
  <si>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</si>
  <si>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</si>
  <si>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</si>
  <si>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</si>
  <si>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</si>
  <si>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</si>
  <si>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</si>
  <si>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</si>
  <si>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</si>
  <si>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</si>
  <si>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</si>
  <si>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</si>
  <si>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</si>
  <si>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</si>
  <si>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</si>
  <si>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</si>
  <si>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</si>
  <si>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</si>
  <si>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</si>
  <si>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</si>
  <si>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</si>
  <si>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</si>
  <si>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</si>
  <si>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</si>
  <si>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</si>
  <si>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</si>
  <si>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</si>
  <si>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</si>
  <si>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</si>
  <si>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</si>
  <si>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</si>
  <si>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</si>
  <si>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</si>
  <si>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</si>
  <si>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</si>
  <si>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</si>
  <si>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</si>
  <si>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</si>
  <si>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</si>
  <si>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</si>
  <si>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</si>
  <si>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</si>
  <si>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</si>
  <si>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</si>
  <si>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</si>
  <si>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</si>
  <si>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</si>
  <si>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</si>
  <si>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</si>
  <si>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</si>
  <si>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</si>
  <si>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</si>
  <si>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</si>
  <si>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</si>
  <si>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</si>
  <si>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</si>
  <si>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</si>
  <si>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</si>
  <si>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</si>
  <si>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</si>
  <si>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</si>
  <si>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</si>
  <si>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</si>
  <si>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</si>
  <si>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</si>
  <si>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</si>
  <si>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</si>
  <si>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</si>
  <si>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</si>
  <si>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</si>
  <si>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</si>
  <si>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</si>
  <si>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</si>
  <si>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</si>
  <si>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</si>
  <si>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</si>
  <si>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</si>
  <si>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</si>
  <si>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</si>
  <si>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</si>
  <si>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</si>
  <si>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</si>
  <si>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</si>
  <si>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</si>
  <si>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</si>
  <si>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</si>
  <si>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</si>
  <si>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</si>
  <si>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</si>
  <si>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</si>
  <si>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</si>
  <si>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</si>
  <si>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</si>
  <si>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</si>
  <si>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</si>
  <si>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</si>
  <si>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</si>
  <si>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</si>
  <si>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</si>
  <si>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</si>
  <si>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</si>
  <si>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</si>
  <si>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</si>
  <si>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</si>
  <si>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</si>
  <si>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</si>
  <si>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</si>
  <si>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</si>
  <si>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</si>
  <si>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</si>
  <si>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</si>
  <si>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</si>
  <si>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</si>
  <si>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</si>
  <si>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</si>
  <si>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</si>
  <si>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</si>
  <si>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</si>
  <si>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</si>
  <si>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</si>
  <si>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</si>
  <si>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</si>
  <si>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</si>
  <si>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</si>
  <si>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</si>
  <si>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</si>
  <si>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</si>
  <si>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</si>
  <si>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</si>
  <si>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</si>
  <si>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</si>
  <si>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</si>
  <si>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</si>
  <si>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</si>
  <si>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</si>
  <si>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</si>
  <si>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</si>
  <si>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</si>
  <si>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</si>
  <si>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</si>
  <si>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</si>
  <si>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</si>
  <si>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</si>
  <si>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</si>
  <si>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</si>
  <si>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</si>
  <si>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</si>
  <si>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</si>
  <si>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</si>
  <si>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</si>
  <si>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</si>
  <si>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</si>
  <si>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</si>
  <si>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</si>
  <si>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</si>
  <si>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</si>
  <si>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</si>
  <si>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</si>
  <si>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</si>
  <si>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</si>
  <si>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</si>
  <si>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</si>
  <si>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</si>
  <si>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</si>
  <si>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</si>
  <si>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</si>
  <si>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</si>
  <si>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</si>
  <si>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</si>
  <si>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</si>
  <si>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</si>
  <si>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</si>
  <si>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</si>
  <si>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</si>
  <si>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</si>
  <si>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</si>
  <si>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</si>
  <si>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</si>
  <si>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</si>
  <si>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</si>
  <si>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</si>
  <si>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</si>
  <si>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</si>
  <si>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</si>
  <si>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</si>
  <si>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</si>
  <si>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</si>
  <si>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</si>
  <si>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</si>
  <si>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</si>
  <si>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</si>
  <si>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</si>
  <si>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</si>
  <si>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</si>
  <si>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</si>
  <si>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</si>
  <si>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</si>
  <si>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</si>
  <si>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</si>
  <si>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</si>
  <si>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</si>
  <si>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</si>
  <si>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</si>
  <si>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</si>
  <si>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</si>
  <si>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</si>
  <si>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</si>
  <si>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</si>
  <si>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</si>
  <si>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</si>
  <si>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</si>
  <si>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</si>
  <si>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</si>
  <si>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</si>
  <si>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</si>
  <si>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</si>
  <si>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</si>
  <si>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</si>
  <si>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</si>
  <si>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</si>
  <si>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</si>
  <si>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</si>
  <si>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</si>
  <si>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</si>
  <si>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</si>
  <si>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</si>
  <si>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</si>
  <si>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</si>
  <si>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</si>
  <si>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</si>
  <si>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</si>
  <si>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</si>
  <si>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</si>
  <si>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</si>
  <si>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</si>
  <si>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</si>
  <si>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</si>
  <si>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</si>
  <si>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</si>
  <si>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</si>
  <si>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</si>
  <si>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</si>
  <si>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</si>
  <si>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</si>
  <si>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</si>
  <si>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</si>
  <si>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</si>
  <si>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</si>
  <si>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</si>
  <si>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</si>
  <si>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</si>
  <si>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</si>
  <si>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</si>
  <si>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</si>
  <si>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</si>
  <si>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</si>
  <si>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</si>
  <si>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</si>
  <si>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</si>
  <si>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</si>
  <si>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</si>
  <si>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</si>
  <si>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</si>
  <si>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</si>
  <si>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</si>
  <si>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</si>
  <si>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</si>
  <si>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</si>
  <si>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</si>
  <si>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</si>
  <si>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</si>
  <si>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</si>
  <si>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</si>
  <si>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</si>
  <si>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</si>
  <si>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</si>
  <si>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</si>
  <si>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</si>
  <si>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</si>
  <si>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</si>
  <si>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</si>
  <si>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</si>
  <si>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</si>
  <si>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</si>
  <si>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</si>
  <si>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</si>
  <si>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</si>
  <si>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</si>
  <si>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</si>
  <si>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</si>
  <si>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</si>
  <si>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</si>
  <si>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</si>
  <si>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</si>
  <si>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</si>
  <si>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</si>
  <si>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</si>
  <si>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</si>
  <si>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</si>
  <si>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</si>
  <si>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</si>
  <si>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</si>
  <si>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</si>
  <si>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</si>
  <si>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</si>
  <si>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</si>
  <si>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</si>
  <si>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</si>
  <si>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</si>
  <si>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</si>
  <si>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</si>
  <si>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</si>
  <si>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</si>
  <si>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</si>
  <si>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</si>
  <si>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</si>
  <si>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</si>
  <si>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</si>
  <si>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</si>
  <si>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</si>
  <si>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</si>
  <si>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</si>
  <si>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</si>
  <si>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</si>
  <si>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</si>
  <si>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</si>
  <si>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</si>
  <si>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</si>
  <si>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</si>
  <si>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</si>
  <si>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</si>
  <si>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</si>
  <si>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</si>
  <si>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</si>
  <si>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</si>
  <si>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</si>
  <si>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</si>
  <si>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</si>
  <si>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</si>
  <si>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</si>
  <si>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</si>
  <si>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</si>
  <si>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</si>
  <si>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</si>
  <si>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</si>
  <si>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</si>
  <si>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</si>
  <si>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</si>
  <si>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</si>
  <si>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</si>
  <si>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</si>
  <si>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</si>
  <si>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</si>
  <si>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</si>
  <si>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</si>
  <si>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</si>
  <si>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</si>
  <si>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</si>
  <si>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</si>
  <si>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</si>
  <si>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</si>
  <si>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</si>
  <si>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</si>
  <si>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</si>
  <si>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</si>
  <si>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</si>
  <si>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</si>
  <si>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</si>
  <si>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</si>
  <si>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</si>
  <si>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</si>
  <si>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</si>
  <si>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</si>
  <si>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</si>
  <si>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</si>
  <si>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</si>
  <si>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</si>
  <si>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</si>
  <si>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</si>
  <si>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</si>
  <si>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</si>
  <si>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</si>
  <si>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</si>
  <si>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</si>
  <si>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</si>
  <si>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</si>
  <si>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</si>
  <si>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</si>
  <si>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</si>
  <si>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</si>
  <si>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</si>
  <si>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</si>
  <si>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</si>
  <si>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</si>
  <si>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</si>
  <si>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</si>
  <si>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</si>
  <si>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</si>
  <si>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</si>
  <si>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</si>
  <si>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</si>
  <si>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</si>
  <si>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</si>
  <si>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</si>
  <si>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</si>
  <si>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</si>
  <si>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</si>
  <si>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</si>
  <si>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</si>
  <si>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</si>
  <si>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</si>
  <si>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</si>
  <si>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</si>
  <si>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</si>
  <si>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</si>
  <si>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</si>
  <si>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</si>
  <si>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</si>
  <si>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</si>
  <si>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</si>
  <si>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</si>
  <si>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</si>
  <si>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</si>
  <si>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</si>
  <si>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</si>
  <si>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</si>
  <si>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</si>
  <si>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</si>
  <si>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</si>
  <si>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</si>
  <si>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</si>
  <si>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</si>
  <si>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</si>
  <si>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</si>
  <si>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</si>
  <si>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</si>
  <si>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</si>
  <si>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</si>
  <si>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</si>
  <si>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</si>
  <si>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</si>
  <si>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</si>
  <si>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</si>
  <si>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</si>
  <si>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</si>
  <si>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</si>
  <si>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</si>
  <si>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</si>
  <si>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</si>
  <si>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</si>
  <si>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</si>
  <si>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</si>
  <si>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</si>
  <si>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</si>
  <si>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</si>
  <si>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</si>
  <si>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</si>
  <si>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</si>
  <si>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</si>
  <si>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</si>
  <si>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</si>
  <si>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</si>
  <si>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</si>
  <si>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</si>
  <si>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</si>
  <si>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</si>
  <si>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</si>
  <si>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</si>
  <si>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</si>
  <si>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</si>
  <si>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</si>
  <si>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</si>
  <si>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</si>
  <si>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</si>
  <si>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</si>
  <si>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</si>
  <si>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</si>
  <si>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</si>
  <si>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</si>
  <si>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</si>
  <si>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</si>
  <si>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</si>
  <si>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</si>
  <si>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</si>
  <si>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</si>
  <si>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</si>
  <si>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</si>
  <si>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</si>
  <si>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</si>
  <si>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</si>
  <si>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</si>
  <si>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</si>
  <si>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</si>
  <si>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</si>
  <si>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</si>
  <si>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</si>
  <si>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</si>
  <si>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</si>
  <si>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</si>
  <si>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</si>
  <si>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</si>
  <si>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</si>
  <si>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</si>
  <si>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</si>
  <si>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</si>
  <si>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</si>
  <si>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</si>
  <si>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</si>
  <si>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</si>
  <si>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</si>
  <si>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</si>
  <si>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</si>
  <si>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</si>
  <si>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</si>
  <si>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</si>
  <si>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</si>
  <si>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</si>
  <si>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</si>
  <si>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</si>
  <si>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</si>
  <si>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</si>
  <si>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</si>
  <si>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</si>
  <si>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</si>
  <si>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</si>
  <si>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</si>
  <si>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</si>
  <si>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</si>
  <si>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</si>
  <si>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</si>
  <si>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</si>
  <si>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</si>
  <si>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</si>
  <si>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</si>
  <si>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</si>
  <si>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</si>
  <si>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</si>
  <si>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</si>
  <si>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</si>
  <si>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</si>
  <si>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</si>
  <si>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</si>
  <si>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</si>
  <si>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</si>
  <si>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</si>
  <si>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</si>
  <si>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</si>
  <si>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</si>
  <si>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</si>
  <si>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</si>
  <si>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</si>
  <si>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</si>
  <si>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</si>
  <si>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</si>
  <si>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</si>
  <si>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</si>
  <si>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</si>
  <si>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</si>
  <si>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</si>
  <si>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</si>
  <si>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</si>
  <si>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</si>
  <si>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</si>
  <si>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</si>
  <si>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</si>
  <si>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</si>
  <si>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</si>
  <si>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</si>
  <si>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</si>
  <si>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</si>
  <si>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</si>
  <si>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</si>
  <si>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</si>
  <si>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</si>
  <si>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</si>
  <si>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</si>
  <si>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</si>
  <si>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</si>
  <si>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</si>
  <si>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</si>
  <si>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</si>
  <si>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</si>
  <si>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</si>
  <si>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</si>
  <si>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</si>
  <si>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</si>
  <si>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</si>
  <si>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</si>
  <si>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</si>
  <si>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</si>
  <si>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</si>
  <si>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</si>
  <si>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</si>
  <si>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</si>
  <si>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</si>
  <si>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</si>
  <si>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</si>
  <si>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</si>
  <si>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</si>
  <si>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</si>
  <si>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</si>
  <si>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</si>
  <si>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</si>
  <si>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</si>
  <si>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</si>
  <si>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</si>
  <si>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</si>
  <si>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</si>
  <si>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</si>
  <si>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</si>
  <si>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</si>
  <si>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</si>
  <si>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</si>
  <si>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</si>
  <si>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</si>
  <si>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</si>
  <si>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</si>
  <si>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</si>
  <si>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</si>
  <si>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</si>
  <si>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</si>
  <si>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</si>
  <si>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</si>
  <si>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</si>
  <si>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</si>
  <si>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</si>
  <si>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</si>
  <si>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</si>
  <si>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</si>
  <si>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</si>
  <si>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</si>
  <si>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</si>
  <si>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</si>
  <si>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</si>
  <si>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</si>
  <si>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</si>
  <si>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</si>
  <si>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</si>
  <si>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</si>
  <si>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</si>
  <si>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</si>
  <si>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</si>
  <si>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</si>
  <si>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</si>
  <si>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</si>
  <si>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</si>
  <si>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</si>
  <si>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</si>
  <si>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</si>
  <si>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</si>
  <si>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</si>
  <si>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</si>
  <si>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</si>
  <si>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</si>
  <si>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</si>
  <si>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</si>
  <si>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</si>
  <si>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</si>
  <si>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</si>
  <si>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</si>
  <si>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</si>
  <si>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</si>
  <si>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</si>
  <si>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</si>
  <si>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</si>
  <si>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</si>
  <si>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</si>
  <si>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</si>
  <si>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</si>
  <si>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</si>
  <si>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</si>
  <si>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</si>
  <si>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</si>
  <si>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</si>
  <si>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</si>
  <si>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</si>
  <si>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</si>
  <si>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</si>
  <si>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</si>
  <si>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</si>
  <si>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</si>
  <si>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</si>
  <si>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</si>
  <si>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</si>
  <si>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</si>
  <si>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</si>
  <si>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</si>
  <si>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</si>
  <si>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</si>
  <si>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</si>
  <si>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</si>
  <si>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</si>
  <si>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</si>
  <si>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</si>
  <si>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</si>
  <si>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</si>
  <si>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</si>
  <si>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</si>
  <si>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</si>
  <si>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</si>
  <si>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</si>
  <si>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</si>
  <si>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</si>
  <si>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</si>
  <si>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</si>
  <si>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</si>
  <si>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</si>
  <si>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</si>
  <si>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</si>
  <si>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</si>
  <si>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</si>
  <si>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</si>
  <si>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</si>
  <si>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</si>
  <si>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</si>
  <si>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</si>
  <si>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</si>
  <si>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</si>
  <si>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</si>
  <si>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</si>
  <si>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</si>
  <si>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</si>
  <si>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</si>
  <si>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</si>
  <si>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</si>
  <si>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</si>
  <si>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</si>
  <si>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</si>
  <si>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</si>
  <si>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</si>
  <si>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</si>
  <si>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</si>
  <si>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</si>
  <si>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</si>
  <si>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</si>
  <si>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</si>
  <si>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</si>
  <si>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</si>
  <si>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</si>
  <si>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</si>
  <si>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</si>
  <si>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</si>
  <si>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</si>
  <si>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</si>
  <si>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</si>
  <si>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</si>
  <si>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</si>
  <si>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</si>
  <si>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</si>
  <si>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</si>
  <si>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</si>
  <si>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</si>
  <si>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</si>
  <si>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</si>
  <si>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</si>
  <si>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</si>
  <si>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</si>
  <si>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</si>
  <si>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</si>
  <si>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</si>
  <si>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</si>
  <si>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</si>
  <si>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</si>
  <si>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</si>
  <si>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</si>
  <si>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</si>
  <si>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</si>
  <si>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</si>
  <si>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</si>
  <si>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</si>
  <si>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</si>
  <si>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</si>
  <si>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</si>
  <si>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</si>
  <si>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</si>
  <si>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</si>
  <si>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</si>
  <si>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</si>
  <si>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</si>
  <si>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</si>
  <si>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</si>
  <si>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</si>
  <si>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</si>
  <si>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</si>
  <si>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</si>
  <si>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</si>
  <si>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</si>
  <si>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</si>
  <si>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</si>
  <si>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</si>
  <si>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</si>
  <si>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</si>
  <si>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</si>
  <si>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</si>
  <si>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</si>
  <si>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</si>
  <si>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</si>
  <si>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</si>
  <si>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</si>
  <si>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</si>
  <si>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</si>
  <si>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</si>
  <si>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</si>
  <si>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</si>
  <si>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</si>
  <si>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</si>
  <si>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</si>
  <si>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</si>
  <si>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</si>
  <si>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</si>
  <si>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</si>
  <si>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</si>
  <si>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</si>
  <si>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</si>
  <si>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</si>
  <si>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</si>
  <si>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</si>
  <si>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</si>
  <si>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</si>
  <si>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</si>
  <si>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</si>
  <si>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</si>
  <si>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</si>
  <si>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</si>
  <si>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</si>
  <si>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</si>
  <si>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</si>
  <si>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</si>
  <si>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</si>
  <si>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</si>
  <si>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</si>
  <si>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</si>
  <si>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</si>
  <si>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</si>
  <si>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</si>
  <si>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</si>
  <si>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</si>
  <si>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</si>
  <si>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</si>
  <si>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</si>
  <si>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</si>
  <si>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</si>
  <si>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</si>
  <si>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</si>
  <si>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</si>
  <si>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</si>
  <si>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</si>
  <si>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</si>
  <si>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</si>
  <si>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</si>
  <si>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</si>
  <si>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</si>
  <si>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</si>
  <si>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</si>
  <si>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</si>
  <si>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</si>
  <si>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</si>
  <si>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</si>
  <si>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</si>
  <si>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</si>
  <si>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</si>
  <si>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</si>
  <si>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</si>
  <si>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</si>
  <si>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</si>
  <si>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</si>
  <si>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</si>
  <si>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</si>
  <si>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</si>
  <si>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</si>
  <si>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</si>
  <si>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</si>
  <si>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</si>
  <si>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</si>
  <si>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</si>
  <si>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</si>
  <si>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</si>
  <si>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</si>
  <si>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</si>
  <si>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</si>
  <si>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</si>
  <si>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</si>
  <si>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</si>
  <si>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</si>
  <si>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</si>
  <si>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</si>
  <si>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</si>
  <si>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</si>
  <si>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</si>
  <si>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</si>
  <si>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</si>
  <si>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</si>
  <si>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</si>
  <si>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</si>
  <si>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</si>
  <si>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</si>
  <si>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</si>
  <si>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</si>
  <si>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</si>
  <si>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</si>
  <si>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</si>
  <si>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</si>
  <si>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</si>
  <si>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</si>
  <si>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</si>
  <si>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</si>
  <si>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</si>
  <si>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</si>
  <si>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</si>
  <si>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</si>
  <si>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</si>
  <si>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</si>
  <si>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</si>
  <si>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</si>
  <si>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</si>
  <si>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</si>
  <si>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</si>
  <si>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</si>
  <si>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</si>
  <si>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</si>
  <si>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</si>
  <si>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</si>
  <si>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</si>
  <si>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</si>
  <si>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</si>
  <si>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</si>
  <si>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</si>
  <si>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</si>
  <si>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</si>
  <si>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</si>
  <si>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</si>
  <si>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</si>
  <si>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</si>
  <si>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</si>
  <si>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</si>
  <si>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</si>
  <si>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</si>
  <si>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</si>
  <si>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</si>
  <si>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</si>
  <si>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</si>
  <si>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</si>
  <si>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</si>
  <si>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</si>
  <si>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</si>
  <si>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</si>
  <si>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</si>
  <si>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</si>
  <si>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</si>
  <si>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</si>
  <si>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</si>
  <si>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</si>
  <si>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</si>
  <si>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</si>
  <si>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</si>
  <si>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</si>
  <si>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</si>
  <si>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</si>
  <si>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</si>
  <si>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</si>
  <si>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</si>
  <si>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</si>
  <si>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</si>
  <si>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</si>
  <si>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</si>
  <si>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</si>
  <si>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</si>
  <si>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</si>
  <si>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</si>
  <si>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</si>
  <si>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</si>
  <si>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</si>
  <si>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</si>
  <si>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</si>
  <si>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</si>
  <si>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</si>
  <si>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</si>
  <si>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</si>
  <si>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</si>
  <si>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</si>
  <si>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</si>
  <si>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</si>
  <si>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</si>
  <si>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</si>
  <si>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</si>
  <si>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</si>
  <si>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</si>
  <si>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</si>
  <si>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</si>
  <si>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</si>
  <si>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</si>
  <si>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</si>
  <si>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</si>
  <si>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</si>
  <si>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</si>
  <si>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</si>
  <si>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</si>
  <si>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</si>
  <si>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</si>
  <si>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</si>
  <si>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</si>
  <si>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</si>
  <si>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</si>
  <si>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</si>
  <si>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</si>
  <si>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</si>
  <si>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</si>
  <si>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</si>
  <si>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</si>
  <si>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</si>
  <si>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</si>
  <si>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</si>
  <si>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</si>
  <si>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</si>
  <si>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</si>
  <si>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</si>
  <si>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</si>
  <si>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</si>
  <si>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</si>
  <si>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</si>
  <si>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</si>
  <si>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</si>
  <si>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</si>
  <si>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</si>
  <si>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</si>
  <si>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</si>
  <si>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</si>
  <si>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</si>
  <si>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</si>
  <si>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</si>
  <si>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</si>
  <si>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</si>
  <si>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</si>
  <si>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</si>
  <si>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</si>
  <si>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</si>
  <si>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</si>
  <si>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</si>
  <si>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</si>
  <si>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</si>
  <si>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</si>
  <si>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</si>
  <si>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</si>
  <si>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</si>
  <si>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</si>
  <si>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</si>
  <si>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</si>
  <si>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</si>
  <si>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</si>
  <si>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</si>
  <si>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</si>
  <si>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</si>
  <si>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</si>
  <si>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</si>
  <si>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</si>
  <si>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</si>
  <si>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</si>
  <si>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</si>
  <si>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</si>
  <si>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</si>
  <si>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</si>
  <si>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</si>
  <si>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</si>
  <si>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</si>
  <si>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</si>
  <si>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</si>
  <si>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</si>
  <si>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</si>
  <si>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</si>
  <si>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</si>
  <si>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</si>
  <si>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</si>
  <si>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</si>
  <si>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</si>
  <si>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</si>
  <si>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</si>
  <si>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</si>
  <si>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</si>
  <si>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</si>
  <si>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</si>
  <si>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</si>
  <si>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</si>
  <si>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</si>
  <si>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</si>
  <si>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</si>
  <si>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</si>
  <si>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</si>
  <si>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</si>
  <si>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</si>
  <si>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</si>
  <si>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</si>
  <si>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</si>
  <si>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</si>
  <si>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</si>
  <si>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</si>
  <si>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</si>
  <si>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</si>
  <si>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</si>
  <si>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</si>
  <si>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</si>
  <si>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</si>
  <si>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</si>
  <si>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</si>
  <si>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</si>
  <si>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</si>
  <si>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</si>
  <si>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</si>
  <si>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</si>
  <si>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</si>
  <si>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</si>
  <si>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</si>
  <si>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</si>
  <si>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</si>
  <si>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</si>
  <si>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</si>
  <si>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</si>
  <si>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</si>
  <si>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</si>
  <si>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</si>
  <si>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</si>
  <si>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</si>
  <si>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</si>
  <si>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</si>
  <si>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</si>
  <si>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</si>
  <si>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</si>
  <si>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</si>
  <si>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</si>
  <si>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</si>
  <si>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</si>
  <si>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</si>
  <si>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</si>
  <si>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</si>
  <si>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</si>
  <si>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</si>
  <si>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</si>
  <si>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</si>
  <si>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</si>
  <si>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</si>
  <si>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</si>
  <si>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</si>
  <si>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</si>
  <si>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</si>
  <si>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</si>
  <si>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</si>
  <si>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</si>
  <si>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</si>
  <si>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</si>
  <si>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</si>
  <si>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</si>
  <si>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</si>
  <si>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</si>
  <si>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</si>
  <si>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</si>
  <si>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</si>
  <si>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</si>
  <si>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</si>
  <si>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</si>
  <si>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</si>
  <si>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</si>
  <si>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</si>
  <si>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</si>
  <si>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</si>
  <si>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</si>
  <si>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</si>
  <si>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</si>
  <si>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</si>
  <si>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</si>
  <si>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</si>
  <si>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</si>
  <si>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</si>
  <si>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</si>
  <si>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</si>
  <si>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</si>
  <si>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</si>
  <si>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</si>
  <si>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</si>
  <si>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</si>
  <si>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</si>
  <si>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</si>
  <si>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</si>
  <si>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</si>
  <si>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</si>
  <si>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</si>
  <si>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</si>
  <si>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</si>
  <si>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</si>
  <si>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</si>
  <si>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</si>
  <si>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</si>
  <si>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</si>
  <si>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</si>
  <si>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</si>
  <si>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</si>
  <si>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</si>
  <si>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</si>
  <si>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</si>
  <si>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</si>
  <si>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</si>
  <si>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</si>
  <si>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</si>
  <si>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</si>
  <si>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</si>
  <si>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</si>
  <si>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</si>
  <si>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</si>
  <si>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</si>
  <si>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</si>
  <si>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</si>
  <si>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</si>
  <si>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</si>
  <si>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</si>
  <si>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</si>
  <si>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</si>
  <si>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</si>
  <si>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</si>
  <si>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</si>
  <si>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</si>
  <si>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</si>
  <si>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</si>
  <si>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</si>
  <si>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</si>
  <si>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</si>
  <si>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</si>
  <si>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</si>
  <si>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</si>
  <si>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</si>
  <si>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</si>
  <si>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</si>
  <si>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</si>
  <si>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</si>
  <si>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</si>
  <si>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</si>
  <si>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</si>
  <si>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</si>
  <si>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</si>
  <si>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</si>
  <si>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</si>
  <si>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</si>
  <si>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</si>
  <si>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</si>
  <si>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</si>
  <si>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</si>
  <si>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</si>
  <si>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</si>
  <si>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</si>
  <si>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</si>
  <si>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</si>
  <si>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</si>
  <si>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</si>
  <si>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</si>
  <si>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</si>
  <si>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</si>
  <si>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</si>
  <si>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</si>
  <si>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</si>
  <si>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</si>
  <si>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</si>
  <si>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</si>
  <si>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</si>
  <si>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</si>
  <si>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</si>
  <si>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</si>
  <si>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</si>
  <si>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</si>
  <si>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</si>
  <si>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</si>
  <si>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</si>
  <si>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</si>
  <si>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</si>
  <si>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</si>
  <si>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</si>
  <si>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</si>
  <si>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</si>
  <si>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</si>
  <si>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</si>
  <si>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</si>
  <si>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</si>
  <si>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</si>
  <si>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</si>
  <si>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</si>
  <si>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</si>
  <si>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</si>
  <si>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</si>
  <si>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</si>
  <si>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</si>
  <si>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</si>
  <si>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</si>
  <si>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</si>
  <si>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</si>
  <si>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</si>
  <si>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</si>
  <si>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</si>
  <si>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</si>
  <si>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</si>
  <si>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</si>
  <si>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</si>
  <si>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</si>
  <si>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</si>
  <si>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</si>
  <si>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</si>
  <si>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</si>
  <si>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</si>
  <si>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</si>
  <si>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</si>
  <si>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</si>
  <si>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</si>
  <si>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</si>
  <si>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</si>
  <si>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</si>
  <si>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</si>
  <si>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</si>
  <si>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</si>
  <si>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</si>
  <si>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</si>
  <si>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</si>
  <si>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</si>
  <si>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</si>
  <si>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</si>
  <si>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</si>
  <si>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</si>
  <si>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</si>
  <si>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</si>
  <si>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</si>
  <si>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</si>
  <si>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</si>
  <si>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</si>
  <si>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</si>
  <si>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</si>
  <si>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</si>
  <si>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</si>
  <si>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</si>
  <si>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</si>
  <si>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</si>
  <si>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</si>
  <si>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</si>
  <si>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</si>
  <si>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</si>
  <si>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</si>
  <si>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</si>
  <si>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</si>
  <si>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</si>
  <si>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</si>
  <si>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</si>
  <si>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</si>
  <si>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</si>
  <si>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</si>
  <si>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</si>
  <si>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</si>
  <si>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</si>
  <si>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</si>
  <si>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</si>
  <si>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</si>
  <si>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</si>
  <si>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</si>
  <si>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</si>
  <si>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</si>
  <si>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</si>
  <si>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</si>
  <si>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</si>
  <si>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</si>
  <si>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</si>
  <si>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</si>
  <si>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</si>
  <si>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</si>
  <si>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</si>
  <si>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</si>
  <si>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</si>
  <si>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</si>
  <si>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</si>
  <si>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</si>
  <si>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</si>
  <si>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</si>
  <si>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</si>
  <si>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</si>
  <si>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</si>
  <si>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</si>
  <si>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</si>
  <si>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</si>
  <si>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</si>
  <si>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</si>
  <si>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</si>
  <si>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</si>
  <si>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</si>
  <si>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</si>
  <si>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</si>
  <si>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</si>
  <si>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</si>
  <si>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</si>
  <si>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</si>
  <si>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</si>
  <si>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</si>
  <si>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</si>
  <si>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</si>
  <si>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</si>
  <si>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</si>
  <si>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</si>
  <si>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</si>
  <si>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</si>
  <si>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</si>
  <si>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</si>
  <si>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</si>
  <si>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</si>
  <si>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</si>
  <si>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</si>
  <si>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</si>
  <si>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</si>
  <si>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</si>
  <si>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</si>
  <si>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</si>
  <si>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</si>
  <si>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</si>
  <si>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</si>
  <si>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</si>
  <si>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</si>
  <si>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</si>
  <si>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</si>
  <si>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</si>
  <si>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</si>
  <si>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</si>
  <si>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</si>
  <si>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</si>
  <si>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</si>
  <si>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</si>
  <si>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</si>
  <si>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</si>
  <si>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</si>
  <si>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</si>
  <si>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</si>
  <si>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</si>
  <si>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</si>
  <si>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</si>
  <si>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</si>
  <si>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</si>
  <si>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</si>
  <si>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</si>
  <si>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</si>
  <si>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</si>
  <si>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</si>
  <si>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</si>
  <si>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</si>
  <si>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</si>
  <si>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</si>
  <si>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</si>
  <si>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</si>
  <si>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</si>
  <si>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</si>
  <si>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</si>
  <si>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</si>
  <si>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</si>
  <si>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</si>
  <si>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</si>
  <si>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</si>
  <si>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</si>
  <si>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</si>
  <si>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</si>
  <si>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</si>
  <si>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</si>
  <si>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</si>
  <si>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</si>
  <si>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</si>
  <si>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</si>
  <si>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</si>
  <si>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</si>
  <si>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</si>
  <si>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</si>
  <si>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</si>
  <si>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</si>
  <si>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</si>
  <si>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</si>
  <si>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</si>
  <si>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</si>
  <si>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</si>
  <si>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</si>
  <si>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</si>
  <si>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</si>
  <si>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</si>
  <si>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</si>
  <si>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</si>
  <si>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</si>
  <si>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</si>
  <si>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</si>
  <si>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</si>
  <si>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</si>
  <si>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</si>
  <si>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</si>
  <si>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</si>
  <si>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</si>
  <si>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</si>
  <si>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</si>
  <si>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</si>
  <si>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</si>
  <si>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</si>
  <si>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</si>
  <si>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</si>
  <si>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</si>
  <si>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</si>
  <si>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</si>
  <si>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</si>
  <si>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</si>
  <si>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</si>
  <si>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</si>
  <si>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</si>
  <si>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</si>
  <si>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</si>
  <si>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</si>
  <si>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</si>
  <si>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</si>
  <si>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</si>
  <si>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</si>
  <si>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</si>
  <si>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</si>
  <si>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</si>
  <si>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</si>
  <si>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</si>
  <si>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</si>
  <si>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</si>
  <si>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</si>
  <si>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</si>
  <si>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</si>
  <si>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</si>
  <si>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</si>
  <si>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</si>
  <si>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</si>
  <si>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</si>
  <si>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</si>
  <si>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</si>
  <si>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</si>
  <si>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</si>
  <si>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</si>
  <si>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</si>
  <si>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</si>
  <si>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</si>
  <si>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</si>
  <si>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</si>
  <si>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</si>
  <si>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</si>
  <si>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</si>
  <si>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</si>
  <si>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</si>
  <si>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</si>
  <si>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</si>
  <si>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</si>
  <si>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</si>
  <si>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</si>
  <si>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</si>
  <si>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</si>
  <si>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</si>
  <si>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</si>
  <si>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</si>
  <si>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</si>
  <si>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</si>
  <si>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</si>
  <si>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</si>
  <si>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</si>
  <si>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</si>
  <si>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</si>
  <si>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</si>
  <si>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</si>
  <si>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</si>
  <si>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</si>
  <si>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</si>
  <si>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</si>
  <si>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</si>
  <si>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</si>
  <si>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</si>
  <si>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</si>
  <si>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</si>
  <si>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</si>
  <si>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</si>
  <si>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</si>
  <si>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</si>
  <si>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</si>
  <si>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</si>
  <si>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</si>
  <si>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</si>
  <si>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</si>
  <si>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</si>
  <si>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</si>
  <si>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</si>
  <si>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</si>
  <si>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</si>
  <si>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</si>
  <si>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</si>
  <si>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</si>
  <si>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</si>
  <si>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</si>
  <si>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</si>
  <si>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</si>
  <si>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</si>
  <si>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</si>
  <si>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</si>
  <si>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</si>
  <si>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</si>
  <si>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</si>
  <si>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</si>
  <si>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</si>
  <si>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</si>
  <si>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</si>
  <si>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</si>
  <si>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</si>
  <si>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</si>
  <si>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</si>
  <si>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</si>
  <si>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</si>
  <si>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</si>
  <si>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</si>
  <si>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</si>
  <si>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</si>
  <si>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</si>
  <si>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</si>
  <si>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</si>
  <si>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</si>
  <si>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</si>
  <si>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</si>
  <si>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</si>
  <si>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</si>
  <si>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</si>
  <si>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</si>
  <si>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</si>
  <si>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</si>
  <si>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</si>
  <si>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</si>
  <si>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</si>
  <si>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</si>
  <si>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</si>
  <si>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</si>
  <si>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</si>
  <si>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</si>
  <si>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</si>
  <si>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</si>
  <si>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</si>
  <si>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</si>
  <si>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</si>
  <si>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</si>
  <si>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</si>
  <si>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</si>
  <si>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</si>
  <si>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</si>
  <si>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</si>
  <si>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</si>
  <si>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</si>
  <si>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</si>
  <si>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</si>
  <si>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</si>
  <si>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</si>
  <si>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</si>
  <si>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</si>
  <si>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</si>
  <si>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</si>
  <si>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</si>
  <si>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</si>
  <si>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</si>
  <si>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</si>
  <si>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</si>
  <si>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</si>
  <si>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</si>
  <si>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</si>
  <si>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</si>
  <si>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</si>
  <si>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</si>
  <si>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</si>
  <si>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</si>
  <si>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</si>
  <si>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</si>
  <si>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</si>
  <si>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</si>
  <si>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</si>
  <si>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</si>
  <si>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</si>
  <si>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</si>
  <si>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</si>
  <si>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</si>
  <si>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</si>
  <si>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</si>
  <si>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</si>
  <si>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</si>
  <si>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</si>
  <si>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</si>
  <si>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</si>
  <si>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</si>
  <si>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</si>
  <si>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</si>
  <si>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</si>
  <si>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</si>
  <si>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</si>
  <si>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</si>
  <si>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</si>
  <si>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</si>
  <si>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</si>
  <si>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</si>
  <si>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</si>
  <si>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</si>
  <si>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</si>
  <si>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</si>
  <si>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</si>
  <si>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</si>
  <si>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</si>
  <si>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</si>
  <si>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</si>
  <si>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</si>
  <si>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</si>
  <si>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</si>
  <si>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</si>
  <si>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</si>
  <si>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</si>
  <si>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</si>
  <si>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</si>
  <si>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</si>
  <si>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</si>
  <si>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</si>
  <si>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</si>
  <si>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</si>
  <si>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</si>
  <si>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</si>
  <si>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</si>
  <si>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</si>
  <si>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</si>
  <si>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</si>
  <si>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</si>
  <si>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</si>
  <si>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</si>
  <si>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</si>
  <si>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</si>
  <si>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</si>
  <si>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</si>
  <si>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</si>
  <si>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</si>
  <si>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</si>
  <si>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</si>
  <si>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</si>
  <si>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</si>
  <si>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</si>
  <si>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</si>
  <si>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</si>
  <si>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</si>
  <si>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</si>
  <si>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</si>
  <si>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</si>
  <si>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</si>
  <si>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</si>
  <si>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</si>
  <si>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</si>
  <si>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</si>
  <si>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</si>
  <si>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</si>
  <si>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</si>
  <si>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</si>
  <si>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</si>
  <si>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</si>
  <si>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</si>
  <si>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</si>
  <si>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</si>
  <si>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</si>
  <si>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</si>
  <si>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</si>
  <si>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</si>
  <si>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</si>
  <si>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</si>
  <si>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</si>
  <si>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</si>
  <si>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</si>
  <si>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</si>
  <si>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</si>
  <si>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</si>
  <si>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</si>
  <si>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</si>
  <si>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</si>
  <si>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</si>
  <si>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</si>
  <si>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</si>
  <si>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</si>
  <si>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</si>
  <si>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</si>
  <si>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</si>
  <si>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</si>
  <si>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</si>
  <si>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</si>
  <si>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</si>
  <si>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</si>
  <si>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</si>
  <si>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</si>
  <si>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</si>
  <si>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</si>
  <si>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</si>
  <si>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</si>
  <si>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</si>
  <si>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</si>
  <si>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</si>
  <si>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</si>
  <si>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</si>
  <si>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</si>
  <si>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</si>
  <si>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</si>
  <si>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</si>
  <si>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</si>
  <si>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</si>
  <si>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</si>
  <si>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</si>
  <si>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</si>
  <si>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</si>
  <si>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</si>
  <si>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</si>
  <si>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</si>
  <si>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</si>
  <si>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</si>
  <si>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</si>
  <si>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</si>
  <si>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</si>
  <si>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</si>
  <si>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</si>
  <si>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</si>
  <si>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</si>
  <si>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</si>
  <si>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</si>
  <si>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</si>
  <si>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</si>
  <si>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</si>
  <si>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</si>
  <si>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</si>
  <si>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</si>
  <si>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</si>
  <si>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</si>
  <si>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</si>
  <si>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</si>
  <si>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</si>
  <si>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</si>
  <si>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</si>
  <si>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</si>
  <si>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</si>
  <si>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</si>
  <si>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</si>
  <si>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</si>
  <si>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</si>
  <si>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</si>
  <si>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</si>
  <si>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</si>
  <si>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</si>
  <si>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</si>
  <si>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</si>
  <si>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</si>
  <si>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</si>
  <si>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</si>
  <si>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</si>
  <si>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</si>
  <si>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</si>
  <si>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</si>
  <si>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</si>
  <si>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</si>
  <si>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</si>
  <si>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</si>
  <si>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</si>
  <si>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</si>
  <si>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</si>
  <si>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</si>
  <si>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</si>
  <si>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</si>
  <si>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</si>
  <si>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</si>
  <si>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</si>
  <si>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</si>
  <si>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</si>
  <si>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</si>
  <si>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</si>
  <si>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</si>
  <si>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</si>
  <si>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</si>
  <si>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</si>
  <si>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</si>
  <si>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</si>
  <si>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</si>
  <si>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</si>
  <si>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</si>
  <si>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</si>
  <si>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</si>
  <si>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</si>
  <si>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</si>
  <si>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</si>
  <si>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</si>
  <si>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</si>
  <si>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</si>
  <si>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</si>
  <si>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</si>
  <si>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</si>
  <si>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</si>
  <si>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</si>
  <si>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</si>
  <si>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</si>
  <si>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</si>
  <si>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</si>
  <si>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</si>
  <si>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</si>
  <si>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</si>
  <si>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</si>
  <si>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</si>
  <si>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</si>
  <si>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</si>
  <si>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</si>
  <si>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</si>
  <si>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</si>
  <si>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</si>
  <si>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</si>
  <si>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</si>
  <si>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</si>
  <si>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</si>
  <si>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</si>
  <si>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</si>
  <si>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</si>
  <si>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</si>
  <si>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</si>
  <si>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</si>
  <si>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</si>
  <si>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</si>
  <si>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</si>
  <si>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</si>
  <si>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</si>
  <si>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</si>
  <si>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</si>
  <si>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</si>
  <si>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</si>
  <si>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</si>
  <si>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</si>
  <si>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</si>
  <si>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</si>
  <si>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</si>
  <si>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</si>
  <si>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</si>
  <si>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</si>
  <si>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</si>
  <si>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</si>
  <si>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</si>
  <si>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</si>
  <si>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</si>
  <si>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</si>
  <si>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</si>
  <si>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</si>
  <si>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</si>
  <si>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</si>
  <si>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</si>
  <si>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</si>
  <si>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</si>
  <si>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</si>
  <si>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</si>
  <si>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</si>
  <si>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</si>
  <si>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</si>
  <si>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</si>
  <si>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</si>
  <si>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</si>
  <si>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</si>
  <si>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</si>
  <si>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</si>
  <si>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</si>
  <si>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</si>
  <si>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</si>
  <si>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</si>
  <si>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</si>
  <si>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</si>
  <si>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</si>
  <si>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</si>
  <si>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</si>
  <si>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</si>
  <si>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</si>
  <si>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</si>
  <si>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</si>
  <si>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</si>
  <si>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</si>
  <si>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</si>
  <si>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</si>
  <si>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</si>
  <si>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</si>
  <si>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</si>
  <si>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</si>
  <si>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</si>
  <si>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</si>
  <si>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</si>
  <si>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</si>
  <si>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</si>
  <si>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</si>
  <si>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</si>
  <si>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</si>
  <si>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</si>
  <si>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</si>
  <si>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</si>
  <si>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</si>
  <si>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</si>
  <si>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</si>
  <si>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</si>
  <si>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</si>
  <si>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</si>
  <si>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</si>
  <si>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</si>
  <si>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</si>
  <si>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</si>
  <si>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</si>
  <si>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</si>
  <si>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</si>
  <si>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</si>
  <si>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</si>
  <si>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</si>
  <si>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</si>
  <si>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</si>
  <si>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</si>
  <si>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</si>
  <si>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</si>
  <si>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</si>
  <si>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</si>
  <si>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</si>
  <si>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</si>
  <si>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</si>
  <si>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</si>
  <si>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</si>
  <si>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</si>
  <si>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</si>
  <si>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</si>
  <si>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</si>
  <si>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</si>
  <si>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</si>
  <si>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</si>
  <si>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</si>
  <si>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</si>
  <si>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</si>
  <si>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</si>
  <si>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</si>
  <si>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</si>
  <si>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</si>
  <si>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</si>
  <si>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</si>
  <si>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</si>
  <si>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</si>
  <si>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</si>
  <si>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</si>
  <si>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</si>
  <si>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</si>
  <si>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</si>
  <si>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</si>
  <si>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</si>
  <si>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</si>
  <si>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</si>
  <si>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</si>
  <si>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</si>
  <si>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</si>
  <si>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</si>
  <si>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</si>
  <si>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</si>
  <si>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</si>
  <si>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</si>
  <si>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</si>
  <si>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</si>
  <si>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</si>
  <si>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</si>
  <si>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</si>
  <si>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</si>
  <si>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</si>
  <si>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</si>
  <si>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</si>
  <si>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</si>
  <si>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</si>
  <si>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</si>
  <si>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</si>
  <si>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</si>
  <si>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</si>
  <si>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</si>
  <si>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</si>
  <si>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</si>
  <si>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</si>
  <si>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</si>
  <si>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</si>
  <si>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</si>
  <si>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</si>
  <si>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</si>
  <si>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</si>
  <si>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</si>
  <si>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</si>
  <si>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</si>
  <si>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</si>
  <si>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</si>
  <si>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</si>
  <si>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</si>
  <si>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</si>
  <si>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</si>
  <si>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</si>
  <si>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</si>
  <si>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</si>
  <si>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</si>
  <si>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</si>
  <si>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</si>
  <si>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</si>
  <si>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</si>
  <si>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</si>
  <si>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</si>
  <si>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</si>
  <si>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</si>
  <si>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</si>
  <si>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</si>
  <si>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</si>
  <si>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</si>
  <si>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</si>
  <si>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</si>
  <si>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</si>
  <si>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</si>
  <si>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</si>
  <si>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</si>
  <si>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</si>
  <si>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</si>
  <si>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</si>
  <si>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</si>
  <si>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</si>
  <si>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</si>
  <si>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</si>
  <si>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</si>
  <si>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</si>
  <si>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</si>
  <si>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</si>
  <si>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</si>
  <si>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</si>
  <si>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</si>
  <si>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</si>
  <si>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</si>
  <si>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</si>
  <si>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</si>
  <si>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</si>
  <si>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</si>
  <si>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</si>
  <si>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</si>
  <si>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</si>
  <si>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</si>
  <si>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</si>
  <si>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</si>
  <si>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</si>
  <si>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</si>
  <si>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</si>
  <si>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</si>
  <si>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</si>
  <si>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</si>
  <si>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</si>
  <si>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</si>
  <si>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</si>
  <si>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</si>
  <si>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</si>
  <si>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</si>
  <si>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</si>
  <si>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</si>
  <si>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</si>
  <si>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</si>
  <si>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</si>
  <si>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</si>
  <si>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</si>
  <si>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</si>
  <si>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</si>
  <si>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</si>
  <si>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</si>
  <si>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</si>
  <si>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</si>
  <si>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</si>
  <si>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</si>
  <si>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</si>
  <si>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</si>
  <si>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</si>
  <si>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</si>
  <si>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</si>
  <si>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</si>
  <si>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</si>
  <si>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</si>
  <si>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</si>
  <si>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</si>
  <si>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</si>
  <si>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</si>
  <si>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</si>
  <si>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</si>
  <si>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</si>
  <si>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</si>
  <si>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</si>
  <si>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</si>
  <si>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</si>
  <si>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</si>
  <si>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</si>
  <si>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</si>
  <si>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</si>
  <si>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</si>
  <si>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</si>
  <si>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</si>
  <si>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</si>
  <si>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</si>
  <si>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</si>
  <si>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</si>
  <si>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</si>
  <si>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</si>
  <si>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</si>
  <si>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</si>
  <si>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</si>
  <si>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</si>
  <si>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</si>
  <si>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</si>
  <si>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</si>
  <si>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</si>
  <si>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</si>
  <si>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</si>
  <si>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</si>
  <si>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</si>
  <si>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</si>
  <si>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</si>
  <si>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</si>
  <si>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</si>
  <si>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</si>
  <si>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</si>
  <si>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</si>
  <si>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</si>
  <si>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</si>
  <si>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</si>
  <si>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</si>
  <si>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</si>
  <si>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</si>
  <si>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</si>
  <si>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</si>
  <si>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</si>
  <si>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</si>
  <si>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</si>
  <si>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</si>
  <si>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</si>
  <si>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</si>
  <si>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</si>
  <si>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</si>
  <si>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</si>
  <si>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</si>
  <si>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</si>
  <si>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</si>
  <si>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</si>
  <si>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</si>
  <si>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</si>
  <si>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</si>
  <si>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</si>
  <si>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</si>
  <si>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</si>
  <si>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</si>
  <si>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</si>
  <si>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</si>
  <si>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</si>
  <si>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</si>
  <si>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</si>
  <si>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</si>
  <si>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</si>
  <si>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</si>
  <si>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</si>
  <si>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</si>
  <si>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</si>
  <si>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</si>
  <si>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</si>
  <si>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</si>
  <si>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</si>
  <si>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</si>
  <si>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</si>
  <si>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</si>
  <si>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</si>
  <si>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</si>
  <si>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</si>
  <si>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</si>
  <si>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</si>
  <si>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</si>
  <si>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</si>
  <si>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</si>
  <si>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</si>
  <si>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</si>
  <si>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</si>
  <si>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</si>
  <si>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</si>
  <si>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</si>
  <si>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</si>
  <si>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</si>
  <si>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</si>
  <si>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</si>
  <si>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</si>
  <si>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</si>
  <si>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</si>
  <si>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</si>
  <si>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</si>
  <si>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</si>
  <si>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</si>
  <si>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</si>
  <si>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</si>
  <si>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</si>
  <si>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</si>
  <si>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</si>
  <si>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</si>
  <si>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</si>
  <si>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</si>
  <si>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</si>
  <si>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</si>
  <si>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</si>
  <si>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</si>
  <si>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</si>
  <si>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</si>
  <si>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</si>
  <si>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</si>
  <si>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</si>
  <si>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</si>
  <si>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</si>
  <si>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</si>
  <si>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</si>
  <si>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</si>
  <si>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</si>
  <si>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</si>
  <si>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</si>
  <si>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</si>
  <si>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</si>
  <si>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</si>
  <si>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</si>
  <si>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</si>
  <si>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</si>
  <si>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</si>
  <si>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</si>
  <si>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</si>
  <si>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</si>
  <si>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</si>
  <si>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</si>
  <si>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</si>
  <si>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</si>
  <si>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</si>
  <si>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</si>
  <si>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</si>
  <si>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</si>
  <si>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</si>
  <si>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</si>
  <si>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</si>
  <si>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</si>
  <si>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</si>
  <si>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</si>
  <si>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</si>
  <si>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</si>
  <si>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</si>
  <si>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</si>
  <si>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</si>
  <si>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</si>
  <si>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</si>
  <si>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</si>
  <si>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</si>
  <si>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</si>
  <si>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</si>
  <si>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</si>
  <si>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</si>
  <si>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</si>
  <si>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</si>
  <si>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</si>
  <si>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</si>
  <si>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</si>
  <si>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</si>
  <si>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</si>
  <si>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</si>
  <si>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</si>
  <si>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</si>
  <si>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</si>
  <si>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</si>
  <si>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</si>
  <si>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</si>
  <si>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</si>
  <si>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</si>
  <si>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</si>
  <si>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</si>
  <si>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</si>
  <si>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</si>
  <si>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</si>
  <si>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</si>
  <si>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</si>
  <si>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</si>
  <si>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</si>
  <si>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</si>
  <si>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</si>
  <si>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</si>
  <si>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</si>
  <si>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</si>
  <si>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</si>
  <si>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</si>
  <si>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</si>
  <si>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</si>
  <si>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</si>
  <si>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</si>
  <si>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</si>
  <si>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</si>
  <si>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</si>
  <si>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</si>
  <si>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</si>
  <si>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</si>
  <si>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</si>
  <si>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</si>
  <si>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</si>
  <si>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</si>
  <si>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</si>
  <si>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</si>
  <si>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</si>
  <si>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</si>
  <si>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</si>
  <si>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</si>
  <si>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</si>
  <si>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</si>
  <si>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</si>
  <si>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</si>
  <si>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</si>
  <si>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</si>
  <si>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</si>
  <si>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</si>
  <si>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</si>
  <si>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</si>
  <si>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</si>
  <si>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</si>
  <si>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</si>
  <si>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</si>
  <si>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</si>
  <si>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</si>
  <si>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</si>
  <si>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</si>
  <si>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</si>
  <si>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</si>
  <si>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</si>
  <si>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</si>
  <si>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</si>
  <si>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</si>
  <si>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</si>
  <si>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</si>
  <si>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</si>
  <si>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</si>
  <si>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</si>
  <si>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</si>
  <si>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</si>
  <si>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</si>
  <si>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</si>
  <si>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</si>
  <si>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</si>
  <si>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</si>
  <si>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</si>
  <si>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</si>
  <si>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</si>
  <si>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</si>
  <si>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</si>
  <si>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</si>
  <si>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</si>
  <si>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</si>
  <si>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</si>
  <si>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</si>
  <si>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</si>
  <si>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</si>
  <si>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</si>
  <si>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</si>
  <si>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</si>
  <si>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</si>
  <si>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</si>
  <si>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</si>
  <si>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</si>
  <si>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</si>
  <si>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</si>
  <si>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</si>
  <si>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</si>
  <si>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</si>
  <si>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</si>
  <si>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</si>
  <si>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</si>
  <si>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</si>
  <si>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</si>
  <si>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</si>
  <si>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</si>
  <si>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</si>
  <si>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</si>
  <si>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</si>
  <si>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</si>
  <si>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</si>
  <si>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</si>
  <si>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</si>
  <si>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</si>
  <si>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</si>
  <si>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</si>
  <si>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</si>
  <si>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</si>
  <si>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</si>
  <si>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</si>
  <si>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</si>
  <si>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</si>
  <si>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</si>
  <si>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</si>
  <si>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</si>
  <si>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</si>
  <si>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</si>
  <si>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</si>
  <si>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</si>
  <si>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</si>
  <si>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</si>
  <si>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</si>
  <si>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</si>
  <si>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</si>
  <si>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</si>
  <si>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</si>
  <si>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</si>
  <si>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</si>
  <si>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</si>
  <si>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</si>
  <si>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</si>
  <si>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</si>
  <si>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</si>
  <si>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</si>
  <si>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</si>
  <si>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</si>
  <si>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</si>
  <si>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</si>
  <si>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</si>
  <si>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</si>
  <si>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</si>
  <si>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</si>
  <si>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</si>
  <si>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</si>
  <si>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</si>
  <si>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</si>
  <si>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</si>
  <si>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</si>
  <si>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</si>
  <si>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</si>
  <si>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</si>
  <si>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</si>
  <si>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</si>
  <si>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</si>
  <si>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</si>
  <si>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</si>
  <si>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</si>
  <si>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</si>
  <si>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</si>
  <si>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</si>
  <si>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</si>
  <si>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</si>
  <si>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</si>
  <si>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</si>
  <si>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</si>
  <si>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</si>
  <si>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</si>
  <si>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</si>
  <si>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</si>
  <si>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</si>
  <si>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</si>
  <si>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</si>
  <si>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</si>
  <si>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</si>
  <si>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</si>
  <si>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</si>
  <si>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</si>
  <si>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</si>
  <si>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</si>
  <si>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</si>
  <si>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</si>
  <si>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</si>
  <si>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</si>
  <si>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</si>
  <si>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</si>
  <si>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</si>
  <si>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</si>
  <si>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</si>
  <si>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</si>
  <si>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</si>
  <si>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</si>
  <si>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</si>
  <si>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</si>
  <si>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</si>
  <si>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</si>
  <si>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</si>
  <si>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</si>
  <si>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</si>
  <si>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</si>
  <si>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</si>
  <si>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</si>
  <si>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</si>
  <si>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</si>
  <si>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</si>
  <si>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</si>
  <si>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</si>
  <si>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</si>
  <si>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</si>
  <si>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</si>
  <si>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</si>
  <si>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</si>
  <si>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</si>
  <si>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</si>
  <si>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</si>
  <si>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</si>
  <si>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</si>
  <si>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</si>
  <si>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</si>
  <si>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</si>
  <si>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</si>
  <si>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</si>
  <si>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</si>
  <si>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</si>
  <si>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</si>
  <si>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</si>
  <si>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</si>
  <si>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</si>
  <si>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</si>
  <si>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</si>
  <si>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</si>
  <si>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</si>
  <si>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</si>
  <si>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</si>
  <si>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</si>
  <si>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</si>
  <si>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</si>
  <si>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</si>
  <si>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</si>
  <si>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</si>
  <si>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</si>
  <si>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</si>
  <si>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</si>
  <si>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</si>
  <si>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</si>
  <si>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</si>
  <si>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</si>
  <si>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</si>
  <si>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</si>
  <si>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</si>
  <si>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</si>
  <si>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</si>
  <si>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</si>
  <si>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</si>
  <si>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</si>
  <si>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</si>
  <si>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</si>
  <si>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</si>
  <si>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</si>
  <si>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</si>
  <si>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</si>
  <si>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</si>
  <si>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</si>
  <si>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</si>
  <si>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</si>
  <si>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</si>
  <si>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</si>
  <si>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</si>
  <si>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</si>
  <si>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</si>
  <si>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</si>
  <si>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</si>
  <si>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</si>
  <si>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</si>
  <si>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</si>
  <si>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</si>
  <si>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</si>
  <si>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</si>
  <si>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</si>
  <si>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</si>
  <si>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</si>
  <si>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</si>
  <si>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</si>
  <si>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</si>
  <si>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</si>
  <si>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</si>
  <si>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</si>
  <si>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</si>
  <si>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</si>
  <si>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</si>
  <si>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</si>
  <si>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</si>
  <si>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</si>
  <si>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</si>
  <si>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</si>
  <si>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</si>
  <si>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</si>
  <si>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</si>
  <si>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</si>
  <si>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</si>
  <si>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</si>
  <si>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</si>
  <si>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</si>
  <si>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</si>
  <si>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</si>
  <si>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</si>
  <si>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</si>
  <si>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</si>
  <si>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</si>
  <si>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</si>
  <si>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</si>
  <si>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</si>
  <si>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</si>
  <si>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</si>
  <si>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</si>
  <si>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</si>
  <si>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</si>
  <si>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</si>
  <si>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</si>
  <si>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</si>
  <si>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</si>
  <si>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</si>
  <si>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</si>
  <si>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</si>
  <si>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</si>
  <si>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</si>
  <si>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</si>
  <si>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</si>
  <si>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</si>
  <si>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</si>
  <si>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</si>
  <si>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</si>
  <si>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</si>
  <si>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</si>
  <si>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</si>
  <si>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</si>
  <si>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</si>
  <si>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</si>
  <si>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</si>
  <si>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</si>
  <si>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</si>
  <si>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</si>
  <si>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</si>
  <si>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</si>
  <si>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</si>
  <si>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</si>
  <si>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</si>
  <si>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</si>
  <si>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</si>
  <si>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</si>
  <si>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</si>
  <si>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</si>
  <si>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</si>
  <si>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</si>
  <si>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</si>
  <si>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</si>
  <si>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</si>
  <si>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</si>
  <si>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</si>
  <si>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</si>
  <si>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</si>
  <si>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</si>
  <si>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</si>
  <si>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</si>
  <si>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</si>
  <si>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</si>
  <si>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</si>
  <si>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</si>
  <si>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</si>
  <si>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</si>
  <si>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</si>
  <si>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</si>
  <si>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</si>
  <si>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</si>
  <si>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</si>
  <si>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</si>
  <si>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</si>
  <si>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</si>
  <si>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</si>
  <si>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</si>
  <si>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</si>
  <si>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</si>
  <si>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</si>
  <si>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</si>
  <si>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</si>
  <si>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</si>
  <si>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</si>
  <si>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</si>
  <si>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</si>
  <si>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</si>
  <si>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</si>
  <si>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</si>
  <si>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</si>
  <si>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</si>
  <si>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</si>
  <si>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</si>
  <si>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</si>
  <si>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</si>
  <si>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</si>
  <si>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</si>
  <si>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</si>
  <si>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</si>
  <si>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</si>
  <si>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</si>
  <si>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</si>
  <si>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</si>
  <si>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</si>
  <si>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</si>
  <si>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</si>
  <si>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</si>
  <si>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</si>
  <si>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</si>
  <si>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</si>
  <si>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</si>
  <si>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</si>
  <si>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</si>
  <si>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</si>
  <si>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</si>
  <si>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</si>
  <si>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</si>
  <si>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</si>
  <si>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</si>
  <si>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</si>
  <si>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</si>
  <si>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</si>
  <si>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</si>
  <si>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</si>
  <si>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</si>
  <si>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</si>
  <si>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</si>
  <si>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</si>
  <si>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</si>
  <si>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</si>
  <si>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</si>
  <si>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</si>
  <si>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</si>
  <si>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</si>
  <si>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</si>
  <si>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</si>
  <si>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</si>
  <si>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</si>
  <si>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</si>
  <si>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</si>
  <si>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</si>
  <si>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</si>
  <si>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</si>
  <si>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</si>
  <si>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</si>
  <si>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</si>
  <si>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</si>
  <si>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</si>
  <si>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</si>
  <si>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</si>
  <si>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</si>
  <si>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</si>
  <si>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</si>
  <si>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</si>
  <si>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</si>
  <si>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</si>
  <si>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</si>
  <si>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</si>
  <si>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</si>
  <si>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</si>
  <si>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</si>
  <si>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</si>
  <si>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</si>
  <si>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</si>
  <si>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</si>
  <si>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</si>
  <si>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</si>
  <si>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</si>
  <si>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</si>
  <si>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</si>
  <si>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</si>
  <si>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</si>
  <si>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</si>
  <si>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</si>
  <si>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</si>
  <si>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</si>
  <si>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</si>
  <si>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</si>
  <si>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</si>
  <si>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</si>
  <si>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</si>
  <si>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</si>
  <si>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</si>
  <si>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</si>
  <si>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</si>
  <si>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</si>
  <si>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</si>
  <si>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</si>
  <si>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</si>
  <si>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</si>
  <si>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</si>
  <si>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</si>
  <si>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</si>
  <si>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</si>
  <si>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</si>
  <si>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</si>
  <si>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</si>
  <si>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</si>
  <si>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</si>
  <si>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</si>
  <si>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</si>
  <si>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</si>
  <si>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</si>
  <si>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</si>
  <si>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</si>
  <si>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</si>
  <si>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</si>
  <si>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</si>
  <si>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</si>
  <si>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</si>
  <si>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</si>
  <si>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</si>
  <si>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</si>
  <si>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</si>
  <si>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</si>
  <si>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</si>
  <si>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</si>
  <si>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</si>
  <si>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</si>
  <si>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</si>
  <si>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</si>
  <si>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</si>
  <si>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</si>
  <si>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</si>
  <si>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</si>
  <si>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</si>
  <si>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</si>
  <si>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</si>
  <si>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</si>
  <si>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</si>
  <si>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</si>
  <si>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</si>
  <si>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</si>
  <si>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</si>
  <si>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</si>
  <si>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</si>
  <si>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</si>
  <si>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</si>
  <si>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</si>
  <si>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</si>
  <si>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</si>
  <si>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</si>
  <si>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</si>
  <si>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</si>
  <si>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</si>
  <si>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</si>
  <si>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</si>
  <si>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</si>
  <si>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</si>
  <si>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</si>
  <si>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</si>
  <si>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</si>
  <si>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</si>
  <si>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</si>
  <si>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</si>
  <si>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</si>
  <si>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</si>
  <si>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</si>
  <si>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</si>
  <si>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</si>
  <si>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</si>
  <si>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</si>
  <si>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</si>
  <si>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</si>
  <si>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</si>
  <si>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</si>
  <si>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</si>
  <si>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</si>
  <si>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</si>
  <si>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</si>
  <si>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</si>
  <si>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</si>
  <si>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</si>
  <si>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</si>
  <si>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</si>
  <si>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</si>
  <si>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</si>
  <si>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</si>
  <si>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</si>
  <si>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</si>
  <si>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</si>
  <si>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</si>
  <si>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</si>
  <si>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</si>
  <si>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</si>
  <si>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</si>
  <si>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</si>
  <si>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</si>
  <si>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</si>
  <si>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</si>
  <si>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</si>
  <si>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</si>
  <si>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</si>
  <si>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</si>
  <si>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</si>
  <si>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</si>
  <si>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</si>
  <si>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</si>
  <si>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</si>
  <si>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</si>
  <si>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</si>
  <si>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</si>
  <si>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</si>
  <si>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</si>
  <si>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</si>
  <si>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</si>
  <si>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</si>
  <si>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</si>
  <si>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</si>
  <si>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</si>
  <si>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</si>
  <si>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</si>
  <si>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</si>
  <si>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</si>
  <si>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</si>
  <si>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</si>
  <si>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</si>
  <si>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</si>
  <si>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</si>
  <si>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</si>
  <si>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</si>
  <si>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</si>
  <si>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</si>
  <si>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</si>
  <si>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</si>
  <si>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</si>
  <si>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</si>
  <si>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</si>
  <si>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</si>
  <si>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</si>
  <si>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</si>
  <si>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</si>
  <si>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</si>
  <si>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</si>
  <si>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</si>
  <si>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</si>
  <si>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</si>
  <si>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</si>
  <si>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</si>
  <si>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</si>
  <si>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</si>
  <si>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</si>
  <si>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</si>
  <si>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</si>
  <si>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</si>
  <si>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</si>
  <si>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</si>
  <si>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</si>
  <si>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</si>
  <si>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</si>
  <si>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</si>
  <si>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</si>
  <si>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</si>
  <si>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</si>
  <si>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</si>
  <si>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</si>
  <si>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</si>
  <si>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</si>
  <si>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</si>
  <si>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</si>
  <si>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</si>
  <si>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</si>
  <si>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</si>
  <si>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</si>
  <si>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</si>
  <si>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</si>
  <si>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</si>
  <si>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</si>
  <si>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</si>
  <si>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</si>
  <si>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</si>
  <si>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</si>
  <si>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</si>
  <si>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</si>
  <si>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</si>
  <si>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</si>
  <si>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</si>
  <si>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</si>
  <si>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</si>
  <si>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</si>
  <si>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</si>
  <si>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</si>
  <si>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</si>
  <si>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</si>
  <si>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</si>
  <si>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</si>
  <si>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</si>
  <si>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</si>
  <si>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</si>
  <si>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</si>
  <si>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</si>
  <si>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</si>
  <si>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</si>
  <si>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</si>
  <si>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</si>
  <si>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</si>
  <si>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</si>
  <si>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</si>
  <si>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</si>
  <si>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</si>
  <si>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</si>
  <si>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</si>
  <si>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</si>
  <si>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</si>
  <si>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</si>
  <si>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</si>
  <si>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</si>
  <si>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</si>
  <si>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</si>
  <si>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</si>
  <si>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</si>
  <si>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</si>
  <si>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</si>
  <si>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</si>
  <si>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</si>
  <si>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</si>
  <si>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</si>
  <si>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</si>
  <si>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</si>
  <si>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</si>
  <si>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</si>
  <si>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</si>
  <si>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</si>
  <si>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</si>
  <si>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</si>
  <si>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</si>
  <si>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</si>
  <si>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</si>
  <si>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</si>
  <si>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</si>
  <si>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</si>
  <si>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</si>
  <si>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</si>
  <si>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</si>
  <si>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</si>
  <si>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</si>
  <si>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</si>
  <si>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</si>
  <si>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</si>
  <si>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</si>
  <si>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</si>
  <si>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</si>
  <si>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</si>
  <si>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</si>
  <si>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</si>
  <si>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</si>
  <si>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</si>
  <si>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</si>
  <si>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</si>
  <si>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</si>
  <si>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</si>
  <si>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</si>
  <si>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</si>
  <si>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</si>
  <si>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</si>
  <si>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</si>
  <si>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</si>
  <si>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</si>
  <si>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</si>
  <si>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</si>
  <si>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</si>
  <si>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</si>
  <si>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</si>
  <si>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</si>
  <si>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</si>
  <si>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</si>
  <si>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</si>
  <si>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</si>
  <si>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</si>
  <si>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</si>
  <si>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</si>
  <si>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</si>
  <si>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</si>
  <si>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</si>
  <si>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</si>
  <si>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</si>
  <si>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</si>
  <si>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</si>
  <si>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</si>
  <si>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</si>
  <si>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</si>
  <si>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</si>
  <si>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</si>
  <si>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</si>
  <si>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</si>
  <si>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</si>
  <si>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</si>
  <si>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</si>
  <si>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</si>
  <si>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</si>
  <si>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</si>
  <si>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</si>
  <si>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</si>
  <si>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</si>
  <si>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</si>
  <si>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</si>
  <si>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</si>
  <si>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</si>
  <si>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</si>
  <si>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</si>
  <si>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</si>
  <si>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</si>
  <si>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</si>
  <si>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</si>
  <si>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</si>
  <si>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</si>
  <si>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</si>
  <si>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</si>
  <si>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</si>
  <si>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</si>
  <si>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</si>
  <si>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</si>
  <si>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</si>
  <si>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</si>
  <si>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</si>
  <si>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</si>
  <si>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</si>
  <si>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</si>
  <si>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</si>
  <si>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</si>
  <si>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</si>
  <si>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</si>
  <si>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</si>
  <si>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</si>
  <si>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</si>
  <si>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</si>
  <si>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</si>
  <si>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</si>
  <si>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</si>
  <si>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</si>
  <si>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</si>
  <si>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</si>
  <si>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</si>
  <si>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</si>
  <si>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</si>
  <si>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</si>
  <si>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</si>
  <si>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</si>
  <si>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</si>
  <si>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</si>
  <si>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</si>
  <si>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</si>
  <si>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</si>
  <si>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</si>
  <si>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</si>
  <si>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</si>
  <si>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</si>
  <si>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</si>
  <si>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</si>
  <si>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</si>
  <si>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</si>
  <si>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</si>
  <si>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</si>
  <si>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</si>
  <si>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</si>
  <si>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</si>
  <si>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</si>
  <si>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</si>
  <si>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</si>
  <si>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</si>
  <si>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</si>
  <si>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</si>
  <si>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</si>
  <si>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</si>
  <si>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</si>
  <si>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</si>
  <si>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</si>
  <si>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</si>
  <si>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</si>
  <si>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</si>
  <si>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</si>
  <si>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</si>
  <si>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</si>
  <si>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</si>
  <si>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</si>
  <si>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</si>
  <si>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</si>
  <si>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</si>
  <si>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</si>
  <si>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</si>
  <si>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</si>
  <si>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</si>
  <si>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</si>
  <si>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</si>
  <si>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</si>
  <si>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</si>
  <si>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</si>
  <si>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</si>
  <si>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</si>
  <si>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</si>
  <si>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</si>
  <si>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</si>
  <si>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</si>
  <si>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</si>
  <si>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</si>
  <si>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</si>
  <si>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</si>
  <si>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</si>
  <si>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</si>
  <si>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</si>
  <si>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</si>
  <si>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</si>
  <si>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</si>
  <si>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</si>
  <si>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</si>
  <si>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</si>
  <si>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</si>
  <si>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</si>
  <si>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</si>
  <si>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</si>
  <si>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</si>
  <si>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</si>
  <si>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</si>
  <si>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</si>
  <si>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</si>
  <si>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</si>
  <si>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</si>
  <si>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</si>
  <si>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</si>
  <si>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</si>
  <si>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</si>
  <si>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</si>
  <si>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</si>
  <si>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</si>
  <si>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</si>
  <si>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</si>
  <si>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</si>
  <si>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</si>
  <si>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</si>
  <si>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</si>
  <si>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</si>
  <si>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</si>
  <si>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</si>
  <si>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</si>
  <si>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</si>
  <si>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</si>
  <si>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</si>
  <si>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</si>
  <si>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</si>
  <si>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</si>
  <si>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</si>
  <si>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</si>
  <si>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</si>
  <si>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</si>
  <si>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</si>
  <si>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</si>
  <si>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</si>
  <si>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</si>
  <si>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</si>
  <si>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</si>
  <si>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</si>
  <si>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</si>
  <si>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</si>
  <si>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</si>
  <si>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</si>
  <si>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</si>
  <si>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</si>
  <si>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</si>
  <si>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</si>
  <si>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</si>
  <si>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</si>
  <si>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</si>
  <si>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</si>
  <si>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</si>
  <si>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</si>
  <si>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</si>
  <si>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</si>
  <si>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</si>
  <si>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</si>
  <si>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</si>
  <si>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</si>
  <si>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</si>
  <si>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</si>
  <si>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</si>
  <si>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</si>
  <si>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</si>
  <si>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</si>
  <si>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</si>
  <si>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</si>
  <si>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</si>
  <si>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</si>
  <si>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</si>
  <si>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</si>
  <si>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</si>
  <si>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</si>
  <si>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</si>
  <si>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</si>
  <si>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</si>
  <si>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</si>
  <si>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</si>
  <si>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</si>
  <si>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</si>
  <si>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</si>
  <si>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</si>
  <si>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</si>
  <si>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</si>
  <si>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</si>
  <si>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</si>
  <si>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</si>
  <si>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</si>
  <si>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</si>
  <si>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</si>
  <si>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</si>
  <si>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</si>
  <si>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</si>
  <si>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</si>
  <si>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</si>
  <si>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</si>
  <si>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</si>
  <si>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</si>
  <si>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</si>
  <si>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</si>
  <si>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</si>
  <si>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</si>
  <si>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</si>
  <si>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</si>
  <si>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</si>
  <si>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</si>
  <si>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</si>
  <si>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</si>
  <si>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</si>
  <si>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</si>
  <si>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</si>
  <si>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</si>
  <si>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</si>
  <si>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</si>
  <si>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</si>
  <si>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</si>
  <si>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</si>
  <si>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</si>
  <si>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</si>
  <si>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</si>
  <si>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</si>
  <si>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</si>
  <si>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</si>
  <si>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</si>
  <si>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</si>
  <si>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</si>
  <si>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</si>
  <si>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</si>
  <si>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</si>
  <si>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</si>
  <si>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</si>
  <si>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</si>
  <si>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</si>
  <si>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</si>
  <si>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</si>
  <si>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</si>
  <si>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</si>
  <si>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</si>
  <si>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</si>
  <si>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</si>
  <si>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</si>
  <si>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</si>
  <si>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</si>
  <si>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</si>
  <si>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</si>
  <si>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</si>
  <si>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</si>
  <si>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</si>
  <si>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</si>
  <si>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</si>
  <si>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</si>
  <si>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</si>
  <si>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</si>
  <si>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</si>
  <si>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</si>
  <si>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</si>
  <si>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</si>
  <si>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</si>
  <si>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</si>
  <si>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</si>
  <si>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</si>
  <si>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</si>
  <si>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</si>
  <si>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</si>
  <si>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</si>
  <si>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</si>
  <si>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</si>
  <si>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</si>
  <si>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</si>
  <si>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</si>
  <si>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</si>
  <si>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</si>
  <si>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</si>
  <si>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</si>
  <si>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</si>
  <si>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</si>
  <si>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</si>
  <si>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</si>
  <si>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</si>
  <si>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</si>
  <si>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</si>
  <si>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</si>
  <si>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</si>
  <si>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</si>
  <si>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</si>
  <si>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</si>
  <si>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</si>
  <si>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</si>
  <si>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</si>
  <si>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</si>
  <si>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</si>
  <si>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</si>
  <si>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</si>
  <si>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</si>
  <si>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</si>
  <si>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</si>
  <si>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</si>
  <si>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</si>
  <si>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</si>
  <si>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</si>
  <si>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</si>
  <si>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</si>
  <si>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</si>
  <si>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</si>
  <si>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</si>
  <si>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</si>
  <si>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</si>
  <si>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</si>
  <si>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</si>
  <si>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</si>
  <si>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</si>
  <si>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</si>
  <si>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</si>
  <si>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</si>
  <si>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</si>
  <si>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</si>
  <si>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</si>
  <si>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</si>
  <si>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</si>
  <si>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</si>
  <si>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</si>
  <si>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</si>
  <si>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</si>
  <si>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</si>
  <si>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</si>
  <si>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</si>
  <si>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</si>
  <si>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</si>
  <si>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</si>
  <si>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</si>
  <si>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</si>
  <si>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</si>
  <si>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</si>
  <si>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</si>
  <si>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</si>
  <si>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</si>
  <si>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</si>
  <si>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</si>
  <si>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</si>
  <si>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</si>
  <si>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</si>
  <si>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</si>
  <si>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</si>
  <si>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</si>
  <si>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</si>
  <si>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</si>
  <si>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</si>
  <si>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</si>
  <si>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</si>
  <si>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</si>
  <si>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</si>
  <si>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</si>
  <si>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</si>
  <si>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</si>
  <si>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</si>
  <si>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</si>
  <si>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</si>
  <si>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</si>
  <si>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</si>
  <si>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</si>
  <si>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</si>
  <si>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</si>
  <si>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</si>
  <si>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</si>
  <si>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</si>
  <si>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</si>
  <si>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</si>
  <si>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</si>
  <si>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</si>
  <si>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</si>
  <si>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</si>
  <si>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</si>
  <si>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</si>
  <si>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</si>
  <si>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</si>
  <si>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</si>
  <si>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</si>
  <si>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</si>
  <si>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</si>
  <si>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</si>
  <si>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</si>
  <si>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</si>
  <si>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</si>
  <si>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</si>
  <si>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</si>
  <si>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</si>
  <si>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</si>
  <si>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</si>
  <si>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</si>
  <si>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</si>
  <si>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</si>
  <si>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</si>
  <si>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</si>
  <si>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</si>
  <si>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</si>
  <si>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</si>
  <si>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</si>
  <si>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</si>
  <si>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</si>
  <si>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</si>
  <si>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</si>
  <si>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</si>
  <si>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</si>
  <si>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</si>
  <si>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</si>
  <si>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</si>
  <si>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</si>
  <si>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</si>
  <si>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</si>
  <si>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</si>
  <si>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</si>
  <si>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</si>
  <si>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</si>
  <si>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</si>
  <si>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</si>
  <si>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</si>
  <si>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</si>
  <si>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</si>
  <si>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</si>
  <si>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</si>
  <si>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</si>
  <si>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</si>
  <si>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</si>
  <si>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</si>
  <si>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</si>
  <si>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</si>
  <si>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</si>
  <si>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</si>
  <si>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</si>
  <si>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</si>
  <si>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</si>
  <si>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</si>
  <si>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</si>
  <si>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</si>
  <si>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</si>
  <si>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</si>
  <si>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</si>
  <si>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</si>
  <si>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</si>
  <si>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</si>
  <si>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</si>
  <si>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</si>
  <si>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</si>
  <si>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</si>
  <si>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</si>
  <si>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</si>
  <si>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</si>
  <si>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</si>
  <si>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</si>
  <si>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</si>
  <si>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</si>
  <si>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</si>
  <si>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</si>
  <si>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</si>
  <si>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</si>
  <si>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</si>
  <si>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</si>
  <si>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</si>
  <si>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</si>
  <si>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</si>
  <si>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</si>
  <si>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</si>
  <si>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</si>
  <si>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</si>
  <si>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</si>
  <si>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</si>
  <si>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</si>
  <si>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</si>
  <si>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</si>
  <si>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</si>
  <si>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</si>
  <si>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</si>
  <si>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</si>
  <si>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</si>
  <si>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</si>
  <si>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</si>
  <si>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</si>
  <si>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</si>
  <si>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</si>
  <si>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</si>
  <si>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</si>
  <si>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</si>
  <si>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</si>
  <si>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</si>
  <si>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</si>
  <si>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</si>
  <si>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</si>
  <si>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</si>
  <si>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</si>
  <si>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</si>
  <si>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</si>
  <si>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</si>
  <si>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</si>
  <si>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</si>
  <si>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</si>
  <si>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</si>
  <si>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</si>
  <si>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</si>
  <si>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</si>
  <si>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</si>
  <si>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</si>
  <si>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</si>
  <si>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</si>
  <si>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</si>
  <si>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</si>
  <si>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</si>
  <si>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</si>
  <si>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</si>
  <si>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</si>
  <si>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</si>
  <si>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</si>
  <si>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</si>
  <si>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</si>
  <si>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</si>
  <si>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</si>
  <si>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</si>
  <si>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</si>
  <si>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</si>
  <si>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</si>
  <si>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</si>
  <si>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</si>
  <si>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</si>
  <si>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</si>
  <si>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</si>
  <si>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</si>
  <si>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</si>
  <si>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</si>
  <si>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</si>
  <si>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</si>
  <si>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</si>
  <si>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</si>
  <si>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</si>
  <si>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</si>
  <si>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</si>
  <si>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</si>
  <si>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</si>
  <si>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</si>
  <si>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</si>
  <si>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</si>
  <si>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</si>
  <si>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</si>
  <si>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</si>
  <si>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</si>
  <si>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</si>
  <si>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</si>
  <si>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</si>
  <si>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</si>
  <si>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</si>
  <si>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</si>
  <si>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</si>
  <si>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</si>
  <si>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</si>
  <si>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</si>
  <si>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</si>
  <si>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</si>
  <si>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</si>
  <si>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</si>
  <si>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</si>
  <si>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</si>
  <si>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</si>
  <si>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</si>
  <si>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</si>
  <si>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</si>
  <si>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</si>
  <si>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</si>
  <si>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</si>
  <si>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</si>
  <si>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</si>
  <si>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</si>
  <si>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</si>
  <si>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</si>
  <si>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</si>
  <si>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</si>
  <si>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</si>
  <si>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</si>
  <si>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</si>
  <si>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</si>
  <si>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</si>
  <si>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</si>
  <si>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</si>
  <si>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</si>
  <si>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</si>
  <si>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</si>
  <si>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</si>
  <si>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</si>
  <si>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</si>
  <si>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</si>
  <si>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</si>
  <si>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</si>
  <si>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</si>
  <si>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</si>
  <si>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</si>
  <si>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</si>
  <si>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</si>
  <si>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</si>
  <si>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</si>
  <si>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</si>
  <si>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</si>
  <si>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</si>
  <si>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</si>
  <si>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</si>
  <si>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</si>
  <si>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</si>
  <si>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</si>
  <si>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</si>
  <si>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</si>
  <si>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</si>
  <si>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</si>
  <si>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</si>
  <si>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</si>
  <si>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</si>
  <si>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</si>
  <si>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</si>
  <si>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</si>
  <si>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</si>
  <si>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</si>
  <si>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</si>
  <si>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</si>
  <si>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</si>
  <si>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</si>
  <si>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</si>
  <si>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</si>
  <si>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</si>
  <si>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</si>
  <si>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</si>
  <si>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</si>
  <si>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</si>
  <si>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</si>
  <si>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</si>
  <si>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</si>
  <si>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</si>
  <si>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</si>
  <si>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</si>
  <si>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</si>
  <si>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</si>
  <si>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</si>
  <si>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</si>
  <si>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</si>
  <si>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</si>
  <si>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</si>
  <si>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</si>
  <si>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</si>
  <si>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</si>
  <si>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</si>
  <si>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</si>
  <si>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</si>
  <si>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</si>
  <si>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</si>
  <si>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</si>
  <si>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</si>
  <si>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</si>
  <si>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</si>
  <si>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</si>
  <si>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</si>
  <si>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</si>
  <si>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</si>
  <si>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</si>
  <si>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</si>
  <si>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</si>
  <si>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</si>
  <si>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</si>
  <si>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</si>
  <si>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</si>
  <si>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</si>
  <si>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</si>
  <si>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</si>
  <si>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</si>
  <si>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</si>
  <si>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</si>
  <si>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</si>
  <si>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</si>
  <si>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</si>
  <si>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</si>
  <si>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</si>
  <si>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</si>
  <si>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</si>
  <si>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</si>
  <si>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</si>
  <si>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</si>
  <si>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</si>
  <si>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</si>
  <si>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</si>
  <si>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</si>
  <si>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</si>
  <si>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</si>
  <si>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</si>
  <si>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</si>
  <si>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</si>
  <si>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</si>
  <si>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</si>
  <si>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</si>
  <si>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</si>
  <si>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</si>
  <si>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</si>
  <si>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</si>
  <si>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</si>
  <si>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</si>
  <si>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</si>
  <si>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</si>
  <si>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</si>
  <si>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</si>
  <si>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</si>
  <si>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</si>
  <si>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</si>
  <si>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</si>
  <si>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</si>
  <si>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</si>
  <si>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</si>
  <si>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</si>
  <si>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</si>
  <si>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</si>
  <si>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</si>
  <si>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</si>
  <si>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</si>
  <si>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</si>
  <si>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</si>
  <si>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</si>
  <si>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</si>
  <si>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</si>
  <si>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</si>
  <si>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</si>
  <si>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</si>
  <si>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</si>
  <si>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</si>
  <si>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</si>
  <si>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</si>
  <si>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</si>
  <si>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</si>
  <si>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</si>
  <si>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</si>
  <si>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</si>
  <si>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</si>
  <si>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</si>
  <si>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</si>
  <si>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</si>
  <si>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</si>
  <si>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</si>
  <si>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</si>
  <si>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</si>
  <si>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</si>
  <si>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</si>
  <si>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</si>
  <si>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</si>
  <si>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</si>
  <si>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</si>
  <si>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</si>
  <si>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</si>
  <si>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</si>
  <si>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</si>
  <si>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</si>
  <si>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</si>
  <si>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</si>
  <si>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</si>
  <si>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</si>
  <si>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</si>
  <si>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</si>
  <si>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</si>
  <si>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</si>
  <si>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</si>
  <si>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</si>
  <si>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</si>
  <si>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</si>
  <si>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</si>
  <si>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</si>
  <si>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</si>
  <si>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</si>
  <si>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</si>
  <si>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</si>
  <si>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</si>
  <si>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</si>
  <si>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</si>
  <si>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</si>
  <si>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</si>
  <si>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</si>
  <si>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</si>
  <si>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</si>
  <si>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</si>
  <si>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</si>
  <si>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</si>
  <si>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</si>
  <si>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</si>
  <si>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</si>
  <si>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</si>
  <si>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</si>
  <si>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</si>
  <si>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</si>
  <si>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</si>
  <si>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</si>
  <si>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</si>
  <si>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</si>
  <si>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</si>
  <si>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</si>
  <si>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</si>
  <si>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</si>
  <si>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</si>
  <si>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</si>
  <si>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</si>
  <si>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</si>
  <si>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</si>
  <si>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</si>
  <si>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</si>
  <si>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</si>
  <si>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</si>
  <si>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</si>
  <si>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</si>
  <si>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</si>
  <si>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</si>
  <si>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</si>
  <si>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</si>
  <si>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</si>
  <si>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</si>
  <si>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</si>
  <si>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</si>
  <si>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</si>
  <si>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</si>
  <si>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</si>
  <si>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</si>
  <si>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</si>
  <si>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</si>
  <si>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</si>
  <si>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</si>
  <si>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</si>
  <si>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</si>
  <si>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</si>
  <si>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</si>
  <si>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</si>
  <si>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</si>
  <si>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</si>
  <si>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</si>
  <si>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</si>
  <si>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</si>
  <si>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</si>
  <si>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</si>
  <si>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</si>
  <si>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</si>
  <si>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</si>
  <si>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</si>
  <si>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</si>
  <si>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</si>
  <si>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</si>
  <si>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</si>
  <si>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</si>
  <si>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</si>
  <si>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</si>
  <si>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</si>
  <si>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</si>
  <si>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</si>
  <si>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</si>
  <si>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</si>
  <si>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</si>
  <si>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</si>
  <si>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</si>
  <si>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</si>
  <si>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</si>
  <si>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</si>
  <si>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</si>
  <si>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</si>
  <si>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</si>
  <si>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</si>
  <si>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</si>
  <si>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</si>
  <si>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</si>
  <si>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</si>
  <si>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</si>
  <si>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</si>
  <si>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</si>
  <si>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</si>
  <si>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</si>
  <si>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</si>
  <si>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</si>
  <si>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</si>
  <si>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</si>
  <si>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</si>
  <si>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</si>
  <si>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</si>
  <si>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</si>
  <si>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</si>
  <si>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</si>
  <si>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</si>
  <si>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</si>
  <si>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</si>
  <si>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</si>
  <si>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</si>
  <si>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</si>
  <si>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</si>
  <si>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</si>
  <si>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</si>
  <si>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</si>
  <si>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</si>
  <si>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</si>
  <si>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</si>
  <si>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</si>
  <si>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</si>
  <si>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</si>
  <si>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</si>
  <si>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</si>
  <si>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</si>
  <si>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</si>
  <si>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</si>
  <si>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</si>
  <si>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</si>
  <si>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</si>
  <si>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</si>
  <si>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</si>
  <si>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</si>
  <si>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</si>
  <si>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</si>
  <si>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</si>
  <si>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</si>
  <si>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</si>
  <si>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</si>
  <si>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</si>
  <si>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</si>
  <si>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</si>
  <si>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</si>
  <si>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</si>
  <si>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</si>
  <si>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</si>
  <si>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</si>
  <si>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</si>
  <si>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</si>
  <si>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</si>
  <si>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</si>
  <si>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</si>
  <si>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</si>
  <si>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</si>
  <si>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</si>
  <si>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</si>
  <si>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</si>
  <si>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</si>
  <si>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</si>
  <si>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</si>
  <si>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</si>
  <si>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</si>
  <si>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</si>
  <si>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</si>
  <si>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</si>
  <si>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</si>
  <si>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</si>
  <si>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</si>
  <si>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</si>
  <si>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</si>
  <si>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</si>
  <si>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</si>
  <si>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</si>
  <si>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</si>
  <si>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</si>
  <si>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</si>
  <si>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</si>
  <si>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</si>
  <si>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</si>
  <si>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</si>
  <si>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</si>
  <si>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</si>
  <si>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</si>
  <si>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</si>
  <si>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</si>
  <si>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</si>
  <si>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</si>
  <si>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</si>
  <si>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</si>
  <si>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</si>
  <si>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</si>
  <si>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</si>
  <si>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</si>
  <si>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</si>
  <si>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</si>
  <si>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</si>
  <si>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</si>
  <si>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</si>
  <si>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</si>
  <si>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</si>
  <si>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</si>
  <si>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</si>
  <si>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</si>
  <si>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</si>
  <si>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</si>
  <si>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</si>
  <si>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</si>
  <si>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</si>
  <si>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</si>
  <si>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</si>
  <si>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</si>
  <si>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</si>
  <si>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</si>
  <si>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</si>
  <si>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</si>
  <si>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</si>
  <si>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</si>
  <si>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</si>
  <si>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</si>
  <si>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</si>
  <si>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</si>
  <si>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</si>
  <si>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</si>
  <si>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</si>
  <si>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</si>
  <si>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</si>
  <si>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</si>
  <si>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</si>
  <si>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</si>
  <si>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</si>
  <si>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</si>
  <si>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</si>
  <si>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</si>
  <si>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</si>
  <si>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</si>
  <si>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</si>
  <si>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</si>
  <si>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</si>
  <si>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</si>
  <si>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</si>
  <si>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</si>
  <si>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</si>
  <si>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</si>
  <si>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</si>
  <si>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</si>
  <si>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</si>
  <si>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</si>
  <si>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</si>
  <si>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</si>
  <si>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</si>
  <si>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</si>
  <si>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</si>
  <si>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</si>
  <si>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</si>
  <si>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</si>
  <si>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</si>
  <si>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</si>
  <si>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</si>
  <si>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</si>
  <si>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</si>
  <si>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</si>
  <si>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</si>
  <si>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</si>
  <si>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</si>
  <si>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</si>
  <si>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</si>
  <si>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</si>
  <si>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</si>
  <si>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</si>
  <si>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</si>
  <si>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</si>
  <si>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</si>
  <si>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</si>
  <si>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</si>
  <si>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</si>
  <si>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</si>
  <si>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</si>
  <si>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</si>
  <si>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</si>
  <si>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</si>
  <si>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</si>
  <si>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</si>
  <si>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</si>
  <si>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</si>
  <si>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</si>
  <si>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</si>
  <si>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</si>
  <si>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</si>
  <si>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</si>
  <si>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</si>
  <si>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</si>
  <si>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</si>
  <si>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</si>
  <si>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</si>
  <si>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</si>
  <si>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</si>
  <si>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</si>
  <si>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</si>
  <si>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</si>
  <si>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</si>
  <si>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</si>
  <si>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</si>
  <si>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</si>
  <si>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</si>
  <si>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</si>
  <si>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</si>
  <si>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</si>
  <si>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</si>
  <si>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</si>
  <si>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</si>
  <si>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</si>
  <si>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</si>
  <si>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</si>
  <si>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</si>
  <si>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</si>
  <si>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</si>
  <si>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</si>
  <si>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</si>
  <si>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</si>
  <si>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</si>
  <si>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</si>
  <si>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</si>
  <si>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</si>
  <si>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</si>
  <si>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</si>
  <si>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</si>
  <si>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</si>
  <si>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</si>
  <si>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</si>
  <si>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</si>
  <si>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</si>
  <si>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</si>
  <si>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</si>
  <si>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</si>
  <si>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</si>
  <si>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</si>
  <si>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</si>
  <si>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</si>
  <si>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</si>
  <si>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</si>
  <si>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</si>
  <si>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</si>
  <si>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</si>
  <si>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</si>
  <si>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</si>
  <si>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</si>
  <si>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</si>
  <si>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</si>
  <si>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</si>
  <si>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</si>
  <si>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</si>
  <si>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</si>
  <si>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</si>
  <si>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</si>
  <si>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</si>
  <si>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</si>
  <si>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</si>
  <si>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</si>
  <si>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</si>
  <si>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</si>
  <si>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</si>
  <si>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</si>
  <si>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</si>
  <si>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</si>
  <si>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</si>
  <si>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</si>
  <si>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</si>
  <si>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</si>
  <si>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</si>
  <si>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</si>
  <si>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</si>
  <si>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</si>
  <si>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</si>
  <si>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</si>
  <si>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</si>
  <si>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</si>
  <si>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</si>
  <si>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</si>
  <si>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</si>
  <si>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</si>
  <si>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</si>
  <si>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</si>
  <si>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</si>
  <si>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</si>
  <si>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</si>
  <si>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</si>
  <si>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</si>
  <si>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</si>
  <si>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</si>
  <si>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</si>
  <si>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</si>
  <si>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</si>
  <si>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</si>
  <si>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</si>
  <si>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</si>
  <si>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</si>
  <si>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</si>
  <si>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</si>
  <si>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</si>
  <si>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</si>
  <si>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</si>
  <si>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</si>
  <si>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</si>
  <si>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</si>
  <si>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</si>
  <si>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</si>
  <si>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</si>
  <si>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</si>
  <si>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</si>
  <si>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</si>
  <si>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</si>
  <si>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</si>
  <si>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</si>
  <si>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</si>
  <si>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</si>
  <si>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</si>
  <si>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</si>
  <si>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</si>
  <si>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</si>
  <si>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</si>
  <si>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</si>
  <si>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</si>
  <si>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</si>
  <si>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</si>
  <si>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</si>
  <si>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</si>
  <si>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</si>
  <si>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</si>
  <si>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</si>
  <si>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</si>
  <si>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</si>
  <si>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</si>
  <si>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</si>
  <si>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</si>
  <si>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</si>
  <si>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</si>
  <si>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</si>
  <si>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</si>
  <si>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</si>
  <si>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</si>
  <si>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</si>
  <si>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</si>
  <si>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</si>
  <si>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</si>
  <si>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</si>
  <si>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</si>
  <si>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</si>
  <si>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</si>
  <si>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</si>
  <si>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</si>
  <si>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</si>
  <si>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</si>
  <si>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</si>
  <si>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</si>
  <si>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</si>
  <si>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</si>
  <si>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</si>
  <si>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</si>
  <si>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</si>
  <si>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</si>
  <si>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</si>
  <si>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</si>
  <si>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</si>
  <si>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</si>
  <si>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</si>
  <si>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</si>
  <si>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</si>
  <si>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</si>
  <si>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</si>
  <si>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</si>
  <si>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</si>
  <si>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</si>
  <si>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</si>
  <si>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</si>
  <si>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</si>
  <si>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</si>
  <si>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</si>
  <si>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</si>
  <si>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</si>
  <si>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</si>
  <si>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</si>
  <si>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</si>
  <si>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</si>
  <si>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</si>
  <si>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</si>
  <si>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</si>
  <si>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</si>
  <si>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</si>
  <si>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</si>
  <si>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</si>
  <si>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</si>
  <si>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</si>
  <si>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</si>
  <si>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</si>
  <si>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</si>
  <si>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</si>
  <si>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</si>
  <si>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</si>
  <si>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</si>
  <si>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</si>
  <si>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</si>
  <si>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</si>
  <si>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</si>
  <si>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</si>
  <si>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</si>
  <si>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</si>
  <si>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</si>
  <si>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</si>
  <si>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</si>
  <si>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</si>
  <si>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</si>
  <si>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</si>
  <si>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</si>
  <si>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</si>
  <si>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</si>
  <si>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</si>
  <si>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</si>
  <si>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</si>
  <si>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</si>
  <si>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</si>
  <si>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</si>
  <si>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</si>
  <si>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</si>
  <si>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</si>
  <si>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</si>
  <si>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</si>
  <si>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</si>
  <si>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</si>
  <si>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</si>
  <si>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</si>
  <si>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</si>
  <si>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</si>
  <si>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</si>
  <si>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</si>
  <si>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</si>
  <si>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</si>
  <si>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</si>
  <si>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</si>
  <si>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</si>
  <si>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</si>
  <si>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</si>
  <si>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</si>
  <si>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</si>
  <si>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</si>
  <si>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</si>
  <si>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</si>
  <si>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</si>
  <si>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</si>
  <si>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</si>
  <si>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</si>
  <si>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</si>
  <si>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</si>
  <si>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</si>
  <si>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</si>
  <si>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</si>
  <si>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</si>
  <si>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</si>
  <si>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</si>
  <si>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</si>
  <si>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</si>
  <si>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</si>
  <si>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</si>
  <si>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</si>
  <si>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</si>
  <si>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</si>
  <si>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</si>
  <si>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</si>
  <si>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</si>
  <si>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</si>
  <si>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</si>
  <si>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</si>
  <si>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</si>
  <si>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</si>
  <si>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</si>
  <si>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</si>
  <si>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</si>
  <si>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</si>
  <si>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</si>
  <si>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</si>
  <si>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</si>
  <si>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</si>
  <si>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</si>
  <si>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</si>
  <si>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</si>
  <si>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</si>
  <si>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</si>
  <si>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</si>
  <si>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</si>
  <si>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</si>
  <si>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</si>
  <si>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</si>
  <si>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</si>
  <si>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</si>
  <si>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</si>
  <si>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</si>
  <si>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</si>
  <si>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</si>
  <si>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</si>
  <si>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</si>
  <si>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</si>
  <si>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</si>
  <si>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</si>
  <si>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</si>
  <si>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</si>
  <si>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</si>
  <si>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</si>
  <si>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</si>
  <si>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</si>
  <si>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</si>
  <si>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</si>
  <si>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</si>
  <si>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</si>
  <si>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</si>
  <si>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</si>
  <si>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</si>
  <si>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</si>
  <si>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</si>
  <si>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</si>
  <si>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</si>
  <si>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</si>
  <si>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</si>
  <si>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</si>
  <si>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</si>
  <si>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</si>
  <si>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</si>
  <si>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</si>
  <si>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</si>
  <si>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</si>
  <si>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</si>
  <si>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</si>
  <si>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</si>
  <si>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</si>
  <si>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</si>
  <si>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</si>
  <si>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</si>
  <si>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</si>
  <si>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</si>
  <si>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</si>
  <si>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</si>
  <si>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</si>
  <si>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</si>
  <si>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</si>
  <si>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</si>
  <si>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</si>
  <si>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</si>
  <si>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</si>
  <si>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</si>
  <si>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</si>
  <si>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</si>
  <si>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</si>
  <si>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</si>
  <si>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</si>
  <si>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</si>
  <si>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</si>
  <si>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</si>
  <si>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</si>
  <si>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</si>
  <si>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</si>
  <si>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</si>
  <si>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</si>
  <si>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</si>
  <si>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</si>
  <si>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</si>
  <si>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</si>
  <si>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</si>
  <si>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</si>
  <si>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</si>
  <si>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</si>
  <si>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</si>
  <si>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</si>
  <si>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</si>
  <si>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</si>
  <si>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</si>
  <si>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</si>
  <si>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</si>
  <si>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</si>
  <si>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</si>
  <si>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</si>
  <si>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</si>
  <si>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</si>
  <si>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</si>
  <si>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</si>
  <si>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</si>
  <si>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</si>
  <si>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</si>
  <si>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</si>
  <si>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</si>
  <si>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</si>
  <si>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</si>
  <si>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</si>
  <si>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</si>
  <si>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</si>
  <si>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</si>
  <si>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</si>
  <si>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</si>
  <si>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</si>
  <si>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</si>
  <si>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</si>
  <si>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</si>
  <si>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</si>
  <si>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</si>
  <si>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</si>
  <si>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</si>
  <si>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</si>
  <si>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</si>
  <si>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</si>
  <si>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</si>
  <si>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</si>
  <si>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</si>
  <si>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</si>
  <si>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</si>
  <si>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</si>
  <si>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</si>
  <si>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</si>
  <si>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</si>
  <si>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</si>
  <si>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</si>
  <si>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</si>
  <si>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</si>
  <si>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</si>
  <si>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</si>
  <si>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</si>
  <si>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</si>
  <si>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</si>
  <si>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</si>
  <si>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</si>
  <si>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</si>
  <si>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</si>
  <si>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</si>
  <si>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</si>
  <si>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</si>
  <si>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</si>
  <si>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</si>
  <si>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</si>
  <si>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</si>
  <si>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</si>
  <si>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</si>
  <si>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</si>
  <si>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</si>
  <si>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</si>
  <si>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</si>
  <si>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</si>
  <si>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</si>
  <si>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</si>
  <si>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</si>
  <si>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</si>
  <si>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</si>
  <si>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</si>
  <si>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</si>
  <si>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</si>
  <si>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</si>
  <si>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</si>
  <si>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</si>
  <si>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</si>
  <si>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</si>
  <si>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</si>
  <si>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</si>
  <si>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</si>
  <si>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</si>
  <si>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</si>
  <si>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</si>
  <si>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</si>
  <si>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</si>
  <si>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</si>
  <si>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</si>
  <si>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</si>
  <si>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</si>
  <si>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</si>
  <si>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</si>
  <si>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</si>
  <si>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</si>
  <si>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</si>
  <si>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</si>
  <si>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</si>
  <si>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</si>
  <si>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</si>
  <si>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</si>
  <si>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</si>
  <si>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</si>
  <si>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</si>
  <si>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</si>
  <si>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</si>
  <si>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</si>
  <si>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</si>
  <si>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</si>
  <si>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</si>
  <si>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</si>
  <si>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</si>
  <si>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</si>
  <si>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</si>
  <si>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</si>
  <si>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</si>
  <si>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</si>
  <si>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</si>
  <si>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</si>
  <si>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</si>
  <si>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</si>
  <si>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</si>
  <si>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</si>
  <si>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</si>
  <si>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</si>
  <si>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</si>
  <si>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</si>
  <si>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</si>
  <si>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</si>
  <si>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</si>
  <si>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</si>
  <si>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</si>
  <si>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</si>
  <si>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</si>
  <si>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</si>
  <si>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</si>
  <si>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</si>
  <si>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</si>
  <si>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</si>
  <si>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</si>
  <si>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</si>
  <si>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</si>
  <si>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</si>
  <si>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</si>
  <si>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</si>
  <si>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</si>
  <si>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</si>
  <si>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</si>
  <si>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</si>
  <si>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</si>
  <si>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</si>
  <si>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</si>
  <si>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</si>
  <si>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</si>
  <si>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</si>
  <si>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</si>
  <si>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</si>
  <si>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</si>
  <si>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</si>
  <si>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</si>
  <si>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</si>
  <si>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</si>
  <si>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</si>
  <si>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</si>
  <si>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</si>
  <si>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</si>
  <si>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</si>
  <si>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</si>
  <si>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</si>
  <si>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</si>
  <si>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</si>
  <si>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</si>
  <si>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</si>
  <si>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</si>
  <si>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</si>
  <si>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</si>
  <si>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</si>
  <si>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</si>
  <si>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</si>
  <si>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</si>
  <si>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</si>
  <si>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</si>
  <si>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</si>
  <si>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</si>
  <si>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</si>
  <si>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</si>
  <si>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</si>
  <si>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</si>
  <si>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</si>
  <si>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</si>
  <si>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</si>
  <si>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</si>
  <si>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</si>
  <si>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</si>
  <si>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</si>
  <si>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</si>
  <si>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</si>
  <si>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</si>
  <si>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</si>
  <si>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</si>
  <si>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</si>
  <si>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</si>
  <si>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</si>
  <si>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</si>
  <si>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</si>
  <si>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</si>
  <si>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</si>
  <si>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</si>
  <si>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</si>
  <si>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</si>
  <si>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</si>
  <si>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</si>
  <si>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</si>
  <si>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</si>
  <si>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</si>
  <si>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</si>
  <si>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</si>
  <si>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</si>
  <si>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</si>
  <si>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</si>
  <si>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</si>
  <si>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</si>
  <si>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</si>
  <si>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</si>
  <si>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</si>
  <si>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</si>
  <si>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</si>
  <si>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</si>
  <si>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</si>
  <si>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</si>
  <si>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</si>
  <si>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</si>
  <si>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</si>
  <si>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</si>
  <si>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</si>
  <si>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</si>
  <si>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</si>
  <si>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</si>
  <si>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</si>
  <si>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</si>
  <si>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</si>
  <si>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</si>
  <si>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</si>
  <si>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</si>
  <si>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</si>
  <si>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</si>
  <si>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</si>
  <si>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</si>
  <si>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</si>
  <si>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</si>
  <si>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</si>
  <si>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</si>
  <si>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</si>
  <si>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</si>
  <si>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</si>
  <si>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</si>
  <si>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</si>
  <si>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</si>
  <si>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</si>
  <si>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</si>
  <si>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</si>
  <si>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</si>
  <si>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</si>
  <si>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</si>
  <si>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</si>
  <si>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</si>
  <si>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</si>
  <si>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</si>
  <si>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</si>
  <si>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</si>
  <si>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</si>
  <si>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</si>
  <si>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</si>
  <si>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</si>
  <si>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</si>
  <si>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</si>
  <si>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</si>
  <si>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</si>
  <si>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</si>
  <si>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</si>
  <si>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</si>
  <si>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</si>
  <si>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</si>
  <si>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</si>
  <si>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</si>
  <si>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</si>
  <si>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</si>
  <si>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</si>
  <si>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</si>
  <si>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</si>
  <si>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</si>
  <si>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</si>
  <si>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</si>
  <si>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</si>
  <si>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</si>
  <si>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</si>
  <si>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</si>
  <si>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</si>
  <si>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</si>
  <si>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</si>
  <si>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</si>
  <si>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</si>
  <si>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</si>
  <si>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</si>
  <si>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</si>
  <si>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</si>
  <si>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</si>
  <si>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</si>
  <si>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</si>
  <si>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</si>
  <si>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</si>
  <si>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</si>
  <si>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</si>
  <si>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</si>
  <si>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</si>
  <si>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</si>
  <si>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</si>
  <si>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</si>
  <si>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</si>
  <si>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</si>
  <si>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</si>
  <si>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</si>
  <si>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</si>
  <si>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</si>
  <si>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</si>
  <si>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</si>
  <si>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</si>
  <si>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</si>
  <si>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</si>
  <si>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</si>
  <si>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</si>
  <si>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</si>
  <si>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</si>
  <si>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</si>
  <si>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</si>
  <si>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</si>
  <si>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</si>
  <si>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</si>
  <si>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</si>
  <si>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</si>
  <si>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</si>
  <si>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</si>
  <si>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</si>
  <si>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</si>
  <si>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</si>
  <si>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</si>
  <si>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</si>
  <si>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</si>
  <si>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</si>
  <si>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</si>
  <si>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</si>
  <si>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</si>
  <si>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</si>
  <si>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</si>
  <si>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</si>
  <si>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</si>
  <si>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</si>
  <si>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</si>
  <si>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</si>
  <si>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</si>
  <si>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</si>
  <si>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</si>
  <si>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</si>
  <si>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</si>
  <si>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</si>
  <si>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</si>
  <si>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</si>
  <si>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</si>
  <si>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</si>
  <si>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</si>
  <si>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</si>
  <si>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</si>
  <si>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</si>
  <si>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</si>
  <si>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</si>
  <si>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</si>
  <si>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</si>
  <si>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</si>
  <si>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</si>
  <si>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</si>
  <si>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</si>
  <si>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</si>
  <si>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</si>
  <si>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</si>
  <si>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</si>
  <si>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</si>
  <si>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</si>
  <si>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</si>
  <si>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</si>
  <si>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</si>
  <si>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</si>
  <si>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</si>
  <si>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</si>
  <si>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</si>
  <si>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</si>
  <si>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</si>
  <si>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</si>
  <si>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</si>
  <si>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</si>
  <si>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</si>
  <si>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</si>
  <si>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</si>
  <si>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</si>
  <si>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</si>
  <si>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</si>
  <si>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</si>
  <si>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</si>
  <si>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</si>
  <si>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</si>
  <si>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</si>
  <si>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</si>
  <si>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</si>
  <si>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</si>
  <si>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</si>
  <si>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</si>
  <si>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</si>
  <si>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</si>
  <si>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</si>
  <si>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</si>
  <si>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</si>
  <si>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</si>
  <si>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</si>
  <si>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</si>
  <si>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</si>
  <si>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</si>
  <si>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</si>
  <si>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</si>
  <si>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</si>
  <si>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</si>
  <si>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</si>
  <si>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</si>
  <si>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</si>
  <si>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</si>
  <si>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</si>
  <si>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</si>
  <si>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</si>
  <si>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</si>
  <si>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</si>
  <si>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</si>
  <si>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</si>
  <si>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</si>
  <si>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</si>
  <si>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</si>
  <si>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</si>
  <si>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</si>
  <si>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</si>
  <si>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</si>
  <si>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</si>
  <si>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</si>
  <si>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</si>
  <si>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</si>
  <si>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</si>
  <si>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</si>
  <si>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</si>
  <si>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</si>
  <si>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</si>
  <si>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</si>
  <si>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</si>
  <si>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</si>
  <si>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</si>
  <si>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</si>
  <si>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</si>
  <si>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</si>
  <si>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</si>
  <si>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</si>
  <si>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</si>
  <si>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</si>
  <si>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</si>
  <si>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</si>
  <si>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</si>
  <si>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</si>
  <si>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</si>
  <si>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</si>
  <si>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</si>
  <si>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</si>
  <si>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</si>
  <si>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</si>
  <si>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</si>
  <si>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</si>
  <si>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</si>
  <si>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</si>
  <si>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</si>
  <si>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</si>
  <si>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</si>
  <si>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</si>
  <si>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</si>
  <si>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</si>
  <si>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</si>
  <si>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</si>
  <si>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</si>
  <si>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</si>
  <si>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</si>
  <si>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</si>
  <si>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</si>
  <si>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</si>
  <si>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</si>
  <si>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</si>
  <si>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</si>
  <si>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</si>
  <si>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</si>
  <si>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</si>
  <si>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</si>
  <si>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</si>
  <si>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</si>
  <si>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</si>
  <si>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</si>
  <si>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</si>
  <si>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</si>
  <si>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</si>
  <si>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</si>
  <si>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</si>
  <si>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</si>
  <si>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</si>
  <si>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</si>
  <si>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</si>
  <si>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</si>
  <si>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</si>
  <si>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</si>
  <si>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</si>
  <si>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</si>
  <si>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</si>
  <si>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</si>
  <si>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</si>
  <si>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</si>
  <si>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</si>
  <si>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</si>
  <si>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</si>
  <si>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</si>
  <si>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</si>
  <si>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</si>
  <si>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</si>
  <si>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</si>
  <si>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</si>
  <si>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</si>
  <si>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</si>
  <si>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</si>
  <si>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</si>
  <si>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</si>
  <si>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</si>
  <si>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</si>
  <si>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</si>
  <si>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</si>
  <si>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</si>
  <si>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</si>
  <si>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</si>
  <si>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</si>
  <si>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</si>
  <si>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</si>
  <si>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</si>
  <si>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</si>
  <si>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</si>
  <si>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</si>
  <si>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</si>
  <si>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</si>
  <si>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</si>
  <si>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</si>
  <si>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</si>
  <si>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</si>
  <si>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</si>
  <si>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</si>
  <si>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</si>
  <si>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</si>
  <si>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</si>
  <si>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</si>
  <si>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</si>
  <si>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</si>
  <si>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</si>
  <si>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</si>
  <si>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</si>
  <si>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</si>
  <si>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</si>
  <si>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</si>
  <si>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</si>
  <si>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</si>
  <si>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</si>
  <si>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</si>
  <si>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</si>
  <si>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</si>
  <si>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</si>
  <si>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</si>
  <si>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</si>
  <si>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</si>
  <si>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</si>
  <si>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</si>
  <si>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</si>
  <si>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</si>
  <si>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</si>
  <si>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</si>
  <si>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</si>
  <si>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</si>
  <si>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</si>
  <si>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</si>
  <si>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</si>
  <si>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</si>
  <si>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</si>
  <si>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</si>
  <si>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</si>
  <si>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</si>
  <si>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</si>
  <si>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</si>
  <si>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</si>
  <si>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</si>
  <si>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</si>
  <si>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</si>
  <si>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</si>
  <si>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</si>
  <si>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</si>
  <si>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</si>
  <si>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</si>
  <si>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</si>
  <si>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</si>
  <si>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</si>
  <si>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</si>
  <si>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</si>
  <si>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</si>
  <si>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</si>
  <si>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</si>
  <si>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</si>
  <si>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</si>
  <si>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</si>
  <si>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</si>
  <si>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</si>
  <si>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</si>
  <si>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</si>
  <si>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</si>
  <si>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</si>
  <si>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</si>
  <si>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</si>
  <si>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</si>
  <si>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</si>
  <si>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</si>
  <si>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</si>
  <si>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</si>
  <si>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</si>
  <si>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</si>
  <si>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</si>
  <si>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</si>
  <si>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</si>
  <si>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</si>
  <si>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</si>
  <si>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</si>
  <si>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</si>
  <si>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</si>
  <si>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</si>
  <si>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</si>
  <si>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</si>
  <si>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</si>
  <si>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</si>
  <si>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</si>
  <si>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</si>
  <si>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</si>
  <si>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</si>
  <si>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</si>
  <si>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</si>
  <si>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</si>
  <si>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</si>
  <si>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</si>
  <si>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</si>
  <si>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</si>
  <si>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</si>
  <si>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</si>
  <si>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</si>
  <si>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</si>
  <si>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</si>
  <si>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</si>
  <si>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</si>
  <si>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</si>
  <si>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</si>
  <si>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</si>
  <si>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</si>
  <si>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</si>
  <si>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</si>
  <si>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</si>
  <si>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</si>
  <si>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</si>
  <si>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</si>
  <si>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</si>
  <si>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</si>
  <si>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</si>
  <si>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</si>
  <si>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</si>
  <si>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</si>
  <si>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</si>
  <si>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</si>
  <si>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</si>
  <si>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</si>
  <si>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</si>
  <si>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</si>
  <si>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</si>
  <si>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</si>
  <si>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</si>
  <si>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</si>
  <si>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</si>
  <si>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</si>
  <si>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</si>
  <si>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</si>
  <si>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</si>
  <si>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</si>
  <si>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</si>
  <si>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</si>
  <si>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</si>
  <si>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</si>
  <si>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</si>
  <si>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</si>
  <si>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</si>
  <si>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</si>
  <si>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</si>
  <si>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</si>
  <si>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</si>
  <si>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</si>
  <si>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</si>
  <si>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</si>
  <si>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</si>
  <si>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</si>
  <si>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</si>
  <si>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</si>
  <si>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</si>
  <si>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</si>
  <si>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</si>
  <si>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</si>
  <si>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</si>
  <si>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</si>
  <si>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</si>
  <si>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</si>
  <si>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</si>
  <si>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</si>
  <si>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</si>
  <si>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</si>
  <si>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</si>
  <si>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</si>
  <si>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</si>
  <si>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</si>
  <si>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</si>
  <si>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</si>
  <si>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</si>
  <si>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</si>
  <si>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</si>
  <si>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</si>
  <si>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</si>
  <si>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</si>
  <si>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</si>
  <si>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</si>
  <si>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</si>
  <si>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</si>
  <si>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</si>
  <si>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</si>
  <si>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</si>
  <si>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</si>
  <si>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</si>
  <si>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</si>
  <si>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</si>
  <si>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</si>
  <si>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</si>
  <si>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</si>
  <si>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</si>
  <si>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</si>
  <si>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</si>
  <si>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</si>
  <si>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</si>
  <si>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</si>
  <si>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</si>
  <si>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</si>
  <si>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</si>
  <si>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</si>
  <si>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</si>
  <si>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</si>
  <si>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</si>
  <si>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</si>
  <si>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</si>
  <si>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</si>
  <si>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</si>
  <si>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</si>
  <si>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</si>
  <si>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</si>
  <si>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</si>
  <si>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</si>
  <si>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</si>
  <si>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</si>
  <si>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</si>
  <si>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</si>
  <si>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</si>
  <si>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</si>
  <si>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</si>
  <si>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</si>
  <si>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</si>
  <si>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</si>
  <si>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</si>
  <si>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</si>
  <si>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</si>
  <si>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</si>
  <si>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</si>
  <si>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</si>
  <si>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</si>
  <si>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</si>
  <si>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</si>
  <si>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</si>
  <si>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</si>
  <si>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</si>
  <si>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</si>
  <si>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</si>
  <si>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</si>
  <si>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</si>
  <si>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</si>
  <si>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</si>
  <si>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</si>
  <si>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</si>
  <si>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</si>
  <si>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</si>
  <si>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</si>
  <si>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</si>
  <si>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</si>
  <si>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</si>
  <si>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</si>
  <si>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</si>
  <si>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</si>
  <si>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</si>
  <si>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</si>
  <si>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</si>
  <si>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</si>
  <si>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</si>
  <si>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</si>
  <si>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</si>
  <si>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</si>
  <si>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</si>
  <si>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</si>
  <si>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</si>
  <si>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</si>
  <si>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</si>
  <si>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</si>
  <si>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</si>
  <si>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</si>
  <si>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</si>
  <si>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</si>
  <si>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</si>
  <si>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</si>
  <si>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</si>
  <si>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</si>
  <si>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</si>
  <si>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</si>
  <si>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</si>
  <si>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</si>
  <si>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</si>
  <si>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</si>
  <si>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</si>
  <si>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</si>
  <si>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</si>
  <si>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</si>
  <si>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</si>
  <si>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</si>
  <si>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</si>
  <si>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</si>
  <si>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</si>
  <si>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</si>
  <si>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</si>
  <si>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</si>
  <si>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</si>
  <si>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</si>
  <si>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</si>
  <si>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</si>
  <si>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</si>
  <si>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</si>
  <si>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</si>
  <si>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</si>
  <si>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</si>
  <si>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</si>
  <si>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</si>
  <si>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</si>
  <si>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</si>
  <si>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</si>
  <si>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</si>
  <si>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</si>
  <si>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</si>
  <si>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</si>
  <si>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</si>
  <si>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</si>
  <si>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</si>
  <si>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</si>
  <si>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</si>
  <si>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</si>
  <si>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</si>
  <si>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</si>
  <si>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</si>
  <si>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</si>
  <si>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</si>
  <si>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</si>
  <si>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</si>
  <si>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</si>
  <si>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</si>
  <si>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</si>
  <si>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</si>
  <si>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</si>
  <si>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</si>
  <si>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</si>
  <si>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</si>
  <si>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</si>
  <si>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</si>
  <si>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</si>
  <si>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</si>
  <si>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</si>
  <si>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</si>
  <si>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</si>
  <si>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</si>
  <si>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</si>
  <si>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</si>
  <si>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</si>
  <si>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</si>
  <si>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</si>
  <si>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</si>
  <si>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</si>
  <si>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</si>
  <si>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</si>
  <si>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</si>
  <si>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</si>
  <si>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</si>
  <si>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</si>
  <si>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</si>
  <si>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</si>
  <si>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</si>
  <si>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</si>
  <si>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</si>
  <si>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</si>
  <si>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</si>
  <si>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</si>
  <si>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</si>
  <si>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</si>
  <si>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</si>
  <si>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</si>
  <si>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</si>
  <si>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</si>
  <si>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</si>
  <si>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</si>
  <si>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</si>
  <si>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</si>
  <si>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</si>
  <si>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</si>
  <si>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</si>
  <si>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</si>
  <si>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</si>
  <si>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</si>
  <si>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</si>
  <si>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</si>
  <si>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</si>
  <si>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</si>
  <si>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</si>
  <si>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</si>
  <si>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</si>
  <si>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</si>
  <si>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</si>
  <si>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</si>
  <si>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</si>
  <si>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</si>
  <si>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</si>
  <si>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</si>
  <si>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</si>
  <si>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</si>
  <si>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</si>
  <si>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</si>
  <si>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</si>
  <si>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</si>
  <si>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</si>
  <si>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</si>
  <si>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</si>
  <si>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</si>
  <si>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</si>
  <si>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</si>
  <si>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</si>
  <si>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</si>
  <si>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</si>
  <si>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</si>
  <si>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</si>
  <si>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</si>
  <si>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</si>
  <si>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</si>
  <si>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</si>
  <si>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</si>
  <si>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</si>
  <si>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</si>
  <si>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</si>
  <si>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</si>
  <si>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</si>
  <si>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</si>
  <si>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</si>
  <si>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</si>
  <si>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</si>
  <si>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</si>
  <si>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</si>
  <si>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</si>
  <si>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</si>
  <si>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</si>
  <si>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</si>
  <si>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</si>
  <si>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</si>
  <si>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</si>
  <si>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</si>
  <si>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</si>
  <si>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</si>
  <si>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</si>
  <si>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</si>
  <si>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</si>
  <si>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</si>
  <si>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</si>
  <si>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</si>
  <si>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</si>
  <si>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</si>
  <si>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</si>
  <si>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</si>
  <si>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</si>
  <si>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</si>
  <si>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</si>
  <si>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</si>
  <si>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</si>
  <si>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</si>
  <si>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</si>
  <si>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</si>
  <si>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</si>
  <si>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</si>
  <si>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</si>
  <si>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</si>
  <si>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</si>
  <si>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</si>
  <si>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</si>
  <si>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</si>
  <si>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</si>
  <si>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</si>
  <si>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</si>
  <si>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</si>
  <si>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</si>
  <si>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</si>
  <si>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</si>
  <si>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</si>
  <si>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</si>
  <si>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</si>
  <si>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</si>
  <si>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</si>
  <si>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</si>
  <si>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</si>
  <si>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</si>
  <si>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</si>
  <si>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</si>
  <si>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</si>
  <si>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</si>
  <si>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</si>
  <si>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</si>
  <si>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</si>
  <si>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</si>
  <si>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</si>
  <si>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</si>
  <si>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</si>
  <si>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</si>
  <si>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</si>
  <si>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</si>
  <si>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</si>
  <si>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</si>
  <si>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</si>
  <si>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</si>
  <si>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</si>
  <si>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</si>
  <si>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</si>
  <si>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</si>
  <si>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</si>
  <si>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</si>
  <si>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</si>
  <si>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</si>
  <si>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</si>
  <si>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</si>
  <si>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</si>
  <si>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</si>
  <si>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</si>
  <si>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</si>
  <si>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</si>
  <si>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</si>
  <si>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</si>
  <si>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</si>
  <si>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</si>
  <si>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</si>
  <si>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</si>
  <si>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</si>
  <si>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</si>
  <si>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</si>
  <si>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</si>
  <si>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</si>
  <si>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</si>
  <si>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</si>
  <si>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</si>
  <si>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</si>
  <si>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</si>
  <si>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</si>
  <si>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</si>
  <si>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</si>
  <si>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</si>
  <si>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</si>
  <si>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</si>
  <si>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</si>
  <si>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</si>
  <si>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</si>
  <si>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</si>
  <si>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</si>
  <si>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</si>
  <si>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</si>
  <si>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</si>
  <si>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</si>
  <si>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</si>
  <si>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</si>
  <si>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</si>
  <si>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</si>
  <si>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</si>
  <si>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</si>
  <si>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</si>
  <si>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</si>
  <si>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</si>
  <si>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</si>
  <si>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</si>
  <si>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</si>
  <si>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</si>
  <si>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</si>
  <si>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</si>
  <si>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</si>
  <si>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</si>
  <si>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</si>
  <si>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</si>
  <si>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</si>
  <si>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</si>
  <si>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</si>
  <si>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</si>
  <si>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</si>
  <si>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</si>
  <si>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</si>
  <si>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</si>
  <si>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</si>
  <si>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</si>
  <si>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</si>
  <si>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</si>
  <si>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</si>
  <si>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</si>
  <si>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</si>
  <si>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</si>
  <si>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</si>
  <si>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</si>
  <si>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</si>
  <si>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</si>
  <si>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</si>
  <si>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</si>
  <si>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</si>
  <si>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</si>
  <si>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</si>
  <si>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</si>
  <si>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</si>
  <si>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</si>
  <si>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</si>
  <si>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</si>
  <si>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</si>
  <si>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</si>
  <si>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</si>
  <si>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</si>
  <si>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</si>
  <si>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</si>
  <si>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</si>
  <si>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</si>
  <si>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</si>
  <si>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</si>
  <si>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</si>
  <si>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</si>
  <si>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</si>
  <si>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</si>
  <si>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</si>
  <si>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</si>
  <si>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</si>
  <si>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</si>
  <si>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</si>
  <si>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</si>
  <si>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</si>
  <si>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</si>
  <si>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</si>
  <si>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</si>
  <si>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</si>
  <si>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</si>
  <si>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</si>
  <si>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</si>
  <si>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</si>
  <si>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</si>
  <si>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</si>
  <si>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</si>
  <si>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</si>
  <si>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</si>
  <si>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</si>
  <si>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</si>
  <si>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</si>
  <si>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</si>
  <si>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</si>
  <si>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</si>
  <si>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</si>
  <si>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</si>
  <si>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</si>
  <si>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</si>
  <si>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</si>
  <si>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</si>
  <si>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</si>
  <si>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</si>
  <si>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</si>
  <si>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</si>
  <si>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</si>
  <si>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</si>
  <si>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</si>
  <si>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</si>
  <si>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</si>
  <si>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</si>
  <si>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</si>
  <si>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</si>
  <si>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</si>
  <si>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</si>
  <si>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</si>
  <si>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</si>
  <si>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</si>
  <si>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</si>
  <si>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</si>
  <si>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</si>
  <si>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</si>
  <si>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</si>
  <si>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</si>
  <si>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</si>
  <si>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</si>
  <si>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</si>
  <si>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</si>
  <si>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</si>
  <si>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</si>
  <si>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</si>
  <si>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</si>
  <si>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</si>
  <si>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</si>
  <si>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</si>
  <si>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</si>
  <si>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</si>
  <si>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</si>
  <si>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</si>
  <si>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</si>
  <si>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</si>
  <si>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</si>
  <si>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</si>
  <si>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</si>
  <si>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</si>
  <si>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</si>
  <si>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</si>
  <si>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</si>
  <si>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</si>
  <si>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</si>
  <si>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</si>
  <si>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</si>
  <si>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</si>
  <si>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</si>
  <si>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</si>
  <si>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</si>
  <si>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</si>
  <si>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</si>
  <si>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</si>
  <si>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</si>
  <si>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</si>
  <si>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</si>
  <si>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</si>
  <si>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</si>
  <si>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</si>
  <si>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</si>
  <si>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</si>
  <si>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</si>
  <si>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</si>
  <si>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</si>
  <si>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</si>
  <si>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</si>
  <si>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</si>
  <si>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</si>
  <si>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</si>
  <si>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</si>
  <si>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</si>
  <si>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</si>
  <si>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</si>
  <si>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</si>
  <si>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</si>
  <si>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</si>
  <si>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</si>
  <si>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</si>
  <si>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</si>
  <si>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</si>
  <si>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</si>
  <si>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</si>
  <si>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</si>
  <si>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</si>
  <si>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</si>
  <si>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</si>
  <si>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</si>
  <si>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</si>
  <si>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</si>
  <si>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</si>
  <si>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</si>
  <si>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</si>
  <si>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</si>
  <si>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</si>
  <si>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</si>
  <si>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</si>
  <si>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</si>
  <si>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</si>
  <si>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</si>
  <si>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</si>
  <si>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</si>
  <si>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</si>
  <si>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</si>
  <si>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</si>
  <si>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</si>
  <si>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</si>
  <si>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</si>
  <si>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</si>
  <si>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</si>
  <si>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</si>
  <si>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</si>
  <si>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</si>
  <si>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</si>
  <si>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</si>
  <si>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</si>
  <si>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</si>
  <si>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</si>
  <si>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</si>
  <si>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</si>
  <si>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</si>
  <si>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</si>
  <si>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</si>
  <si>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</si>
  <si>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</si>
  <si>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</si>
  <si>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</si>
  <si>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</si>
  <si>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</si>
  <si>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</si>
  <si>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</si>
  <si>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</si>
  <si>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</si>
  <si>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</si>
  <si>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</si>
  <si>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</si>
  <si>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</si>
  <si>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</si>
  <si>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</si>
  <si>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</si>
  <si>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</si>
  <si>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</si>
  <si>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</si>
  <si>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</si>
  <si>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</si>
  <si>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</si>
  <si>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</si>
  <si>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</si>
  <si>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</si>
  <si>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</si>
  <si>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</si>
  <si>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</si>
  <si>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</si>
  <si>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</si>
  <si>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</si>
  <si>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</si>
  <si>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</si>
  <si>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</si>
  <si>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</si>
  <si>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</si>
  <si>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</si>
  <si>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</si>
  <si>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</si>
  <si>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</si>
  <si>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</si>
  <si>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</si>
  <si>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</si>
  <si>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</si>
  <si>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</si>
  <si>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</si>
  <si>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</si>
  <si>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</si>
  <si>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</si>
  <si>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</si>
  <si>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</si>
  <si>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</si>
  <si>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</si>
  <si>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</si>
  <si>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</si>
  <si>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</si>
  <si>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</si>
  <si>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</si>
  <si>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</si>
  <si>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</si>
  <si>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</si>
  <si>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</si>
  <si>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</si>
  <si>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</si>
  <si>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</si>
  <si>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</si>
  <si>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</si>
  <si>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</si>
  <si>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</si>
  <si>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</si>
  <si>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</si>
  <si>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</si>
  <si>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</si>
  <si>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</si>
  <si>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</si>
  <si>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</si>
  <si>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</si>
  <si>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</si>
  <si>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</si>
  <si>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</si>
  <si>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</si>
  <si>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</si>
  <si>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</si>
  <si>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</si>
  <si>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</si>
  <si>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</si>
  <si>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</si>
  <si>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</si>
  <si>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</si>
  <si>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</si>
  <si>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</si>
  <si>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</si>
  <si>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</si>
  <si>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</si>
  <si>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</si>
  <si>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</si>
  <si>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</si>
  <si>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</si>
  <si>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</si>
  <si>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</si>
  <si>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</si>
  <si>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</si>
  <si>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</si>
  <si>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</si>
  <si>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</si>
  <si>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</si>
  <si>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</si>
  <si>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</si>
  <si>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</si>
  <si>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</si>
  <si>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</si>
  <si>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</si>
  <si>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</si>
  <si>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</si>
  <si>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</si>
  <si>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</si>
  <si>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</si>
  <si>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</si>
  <si>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</si>
  <si>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</si>
  <si>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</si>
  <si>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</si>
  <si>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</si>
  <si>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</si>
  <si>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</si>
  <si>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</si>
  <si>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</si>
  <si>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</si>
  <si>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</si>
  <si>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</si>
  <si>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</si>
  <si>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</si>
  <si>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</si>
  <si>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</si>
  <si>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</si>
  <si>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</si>
  <si>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</si>
  <si>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</si>
  <si>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</si>
  <si>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</si>
  <si>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</si>
  <si>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</si>
  <si>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</si>
  <si>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</si>
  <si>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</si>
  <si>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</si>
  <si>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</si>
  <si>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</si>
  <si>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</si>
  <si>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</si>
  <si>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</si>
  <si>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</si>
  <si>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</si>
  <si>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</si>
  <si>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</si>
  <si>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</si>
  <si>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</si>
  <si>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</si>
  <si>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</si>
  <si>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</si>
  <si>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</si>
  <si>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</si>
  <si>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</si>
  <si>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</si>
  <si>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</si>
  <si>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</si>
  <si>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</si>
  <si>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</si>
  <si>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</si>
  <si>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</si>
  <si>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</si>
  <si>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</si>
  <si>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</si>
  <si>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</si>
  <si>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</si>
  <si>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</si>
  <si>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</si>
  <si>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</si>
  <si>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</si>
  <si>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</si>
  <si>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</si>
  <si>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</si>
  <si>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</si>
  <si>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</si>
  <si>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</si>
  <si>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</si>
  <si>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</si>
  <si>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</si>
  <si>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</si>
  <si>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</si>
  <si>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</si>
  <si>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</si>
  <si>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</si>
  <si>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</si>
  <si>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</si>
  <si>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</si>
  <si>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</si>
  <si>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</si>
  <si>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</si>
  <si>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</si>
  <si>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</si>
  <si>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</si>
  <si>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</si>
  <si>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</si>
  <si>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</si>
  <si>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</si>
  <si>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</si>
  <si>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</si>
  <si>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</si>
  <si>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</si>
  <si>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</si>
  <si>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</si>
  <si>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</si>
  <si>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</si>
  <si>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</si>
  <si>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</si>
  <si>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</si>
  <si>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</si>
  <si>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</si>
  <si>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</si>
  <si>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</si>
  <si>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</si>
  <si>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</si>
  <si>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</si>
  <si>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</si>
  <si>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</si>
  <si>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</si>
  <si>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</si>
  <si>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</si>
  <si>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</si>
  <si>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</si>
  <si>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</si>
  <si>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</si>
  <si>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</si>
  <si>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</si>
  <si>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</si>
  <si>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</si>
  <si>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</si>
  <si>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</si>
  <si>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</si>
  <si>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</si>
  <si>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</si>
  <si>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</si>
  <si>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</si>
  <si>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</si>
  <si>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</si>
  <si>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</si>
  <si>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</si>
  <si>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</si>
  <si>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</si>
  <si>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</si>
  <si>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</si>
  <si>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</si>
  <si>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</si>
  <si>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</si>
  <si>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</si>
  <si>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</si>
  <si>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</si>
  <si>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</si>
  <si>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</si>
  <si>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</si>
  <si>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</si>
  <si>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</si>
  <si>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</si>
  <si>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</si>
  <si>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</si>
  <si>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</si>
  <si>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</si>
  <si>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</si>
  <si>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</si>
  <si>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</si>
  <si>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</si>
  <si>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</si>
  <si>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</si>
  <si>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</si>
  <si>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</si>
  <si>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</si>
  <si>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</si>
  <si>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</si>
  <si>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</si>
  <si>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</si>
  <si>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</si>
  <si>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</si>
  <si>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</si>
  <si>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</si>
  <si>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</si>
  <si>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</si>
  <si>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</si>
  <si>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</si>
  <si>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</si>
  <si>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</si>
  <si>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</si>
  <si>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</si>
  <si>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</si>
  <si>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</si>
  <si>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</si>
  <si>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</si>
  <si>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</si>
  <si>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</si>
  <si>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</si>
  <si>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</si>
  <si>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</si>
  <si>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</si>
  <si>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</si>
  <si>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</si>
  <si>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</si>
  <si>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</si>
  <si>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</si>
  <si>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</si>
  <si>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</si>
  <si>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</si>
  <si>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</si>
  <si>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</si>
  <si>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</si>
  <si>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</si>
  <si>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</si>
  <si>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</si>
  <si>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</si>
  <si>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</si>
  <si>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</si>
  <si>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</si>
  <si>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</si>
  <si>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</si>
  <si>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</si>
  <si>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</si>
  <si>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</si>
  <si>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</si>
  <si>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</si>
  <si>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</si>
  <si>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</si>
  <si>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</si>
  <si>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</si>
  <si>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</si>
  <si>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</si>
  <si>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</si>
  <si>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</si>
  <si>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</si>
  <si>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</si>
  <si>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</si>
  <si>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</si>
  <si>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</si>
  <si>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</si>
  <si>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</si>
  <si>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</si>
  <si>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</si>
  <si>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</si>
  <si>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</si>
  <si>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</si>
  <si>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</si>
  <si>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</si>
  <si>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</si>
  <si>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</si>
  <si>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</si>
  <si>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</si>
  <si>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</si>
  <si>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</si>
  <si>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</si>
  <si>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</si>
  <si>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</si>
  <si>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</si>
  <si>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</si>
  <si>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</si>
  <si>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</si>
  <si>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</si>
  <si>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</si>
  <si>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</si>
  <si>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</si>
  <si>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</si>
  <si>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</si>
  <si>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</si>
  <si>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</si>
  <si>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</si>
  <si>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</si>
  <si>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</si>
  <si>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</si>
  <si>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</si>
  <si>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</si>
  <si>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</si>
  <si>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</si>
  <si>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</si>
  <si>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</si>
  <si>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</si>
  <si>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</si>
  <si>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</si>
  <si>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</si>
  <si>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</si>
  <si>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</si>
  <si>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</si>
  <si>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</si>
  <si>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</si>
  <si>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</si>
  <si>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</si>
  <si>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</si>
  <si>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</si>
  <si>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</si>
  <si>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</si>
  <si>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</si>
  <si>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</si>
  <si>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</si>
  <si>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</si>
  <si>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</si>
  <si>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</si>
  <si>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</si>
  <si>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</si>
  <si>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</si>
  <si>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</si>
  <si>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</si>
  <si>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</si>
  <si>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</si>
  <si>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</si>
  <si>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</si>
  <si>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</si>
  <si>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</si>
  <si>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</si>
  <si>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</si>
  <si>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</si>
  <si>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</si>
  <si>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</si>
  <si>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</si>
  <si>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</si>
  <si>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</si>
  <si>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</si>
  <si>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</si>
  <si>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</si>
  <si>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</si>
  <si>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</si>
  <si>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</si>
  <si>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</si>
  <si>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</si>
  <si>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</si>
  <si>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</si>
  <si>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</si>
  <si>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</si>
  <si>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</si>
  <si>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</si>
  <si>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</si>
  <si>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</si>
  <si>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</si>
  <si>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</si>
  <si>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</si>
  <si>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</si>
  <si>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</si>
  <si>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</si>
  <si>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</si>
  <si>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</si>
  <si>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</si>
  <si>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</si>
  <si>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</si>
  <si>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</si>
  <si>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</si>
  <si>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</si>
  <si>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</si>
  <si>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</si>
  <si>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</si>
  <si>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</si>
  <si>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</si>
  <si>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</si>
  <si>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</si>
  <si>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</si>
  <si>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</si>
  <si>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</si>
  <si>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</si>
  <si>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</si>
  <si>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</si>
  <si>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</si>
  <si>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</si>
  <si>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</si>
  <si>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</si>
  <si>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</si>
  <si>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</si>
  <si>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</si>
  <si>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</si>
  <si>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</si>
  <si>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</si>
  <si>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</si>
  <si>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</si>
  <si>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</si>
  <si>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</si>
  <si>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</si>
  <si>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</si>
  <si>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</si>
  <si>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</si>
  <si>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</si>
  <si>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</si>
  <si>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</si>
  <si>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</si>
  <si>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</si>
  <si>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</si>
  <si>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</si>
  <si>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</si>
  <si>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</si>
  <si>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</si>
  <si>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</si>
  <si>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</si>
  <si>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</si>
  <si>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</si>
  <si>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</si>
  <si>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</si>
  <si>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</si>
  <si>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</si>
  <si>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</si>
  <si>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</si>
  <si>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</si>
  <si>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</si>
  <si>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</si>
  <si>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</si>
  <si>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</si>
  <si>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</si>
  <si>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</si>
  <si>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</si>
  <si>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</si>
  <si>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</si>
  <si>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</si>
  <si>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</si>
  <si>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</si>
  <si>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</si>
  <si>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</si>
  <si>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</si>
  <si>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</si>
  <si>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</si>
  <si>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</si>
  <si>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</si>
  <si>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</si>
  <si>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</si>
  <si>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</si>
  <si>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</si>
  <si>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</si>
  <si>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</si>
  <si>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</si>
  <si>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</si>
  <si>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</si>
  <si>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</si>
  <si>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</si>
  <si>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</si>
  <si>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</si>
  <si>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</si>
  <si>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</si>
  <si>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</si>
  <si>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</si>
  <si>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</si>
  <si>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</si>
  <si>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</si>
  <si>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</si>
  <si>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</si>
  <si>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</si>
  <si>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</si>
  <si>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</si>
  <si>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</si>
  <si>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</si>
  <si>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</si>
  <si>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</si>
  <si>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</si>
  <si>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</si>
  <si>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</si>
  <si>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</si>
  <si>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</si>
  <si>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</si>
  <si>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</si>
  <si>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</si>
  <si>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</si>
  <si>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</si>
  <si>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</si>
  <si>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</si>
  <si>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</si>
  <si>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</si>
  <si>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</si>
  <si>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</si>
  <si>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</si>
  <si>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</si>
  <si>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</si>
  <si>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</si>
  <si>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</si>
  <si>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</si>
  <si>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</si>
  <si>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</si>
  <si>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</si>
  <si>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</si>
  <si>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</si>
  <si>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</si>
  <si>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</si>
  <si>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</si>
  <si>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</si>
  <si>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</si>
  <si>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</si>
  <si>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</si>
  <si>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</si>
  <si>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</si>
  <si>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</si>
  <si>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</si>
  <si>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</si>
  <si>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</si>
  <si>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</si>
  <si>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</si>
  <si>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</si>
  <si>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</si>
  <si>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</si>
  <si>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</si>
  <si>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</si>
  <si>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</si>
  <si>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</si>
  <si>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</si>
  <si>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</si>
  <si>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</si>
  <si>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</si>
  <si>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</si>
  <si>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</si>
  <si>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</si>
  <si>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</si>
  <si>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</si>
  <si>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</si>
  <si>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</si>
  <si>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</si>
  <si>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</si>
  <si>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</si>
  <si>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</si>
  <si>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</si>
  <si>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</si>
  <si>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</si>
  <si>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</si>
  <si>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</si>
  <si>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</si>
  <si>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</si>
  <si>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</si>
  <si>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</si>
  <si>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</si>
  <si>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</si>
  <si>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</si>
  <si>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</si>
  <si>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</si>
  <si>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</si>
  <si>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</si>
  <si>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</si>
  <si>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</si>
  <si>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</si>
  <si>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</si>
  <si>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</si>
  <si>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</si>
  <si>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</si>
  <si>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</si>
  <si>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</si>
  <si>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</si>
  <si>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</si>
  <si>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</si>
  <si>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</si>
  <si>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</si>
  <si>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</si>
  <si>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</si>
  <si>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</si>
  <si>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</si>
  <si>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</si>
  <si>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</si>
  <si>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</si>
  <si>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</si>
  <si>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</si>
  <si>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</si>
  <si>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</si>
  <si>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</si>
  <si>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</si>
  <si>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</si>
  <si>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</si>
  <si>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</si>
  <si>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</si>
  <si>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</si>
  <si>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</si>
  <si>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</si>
  <si>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</si>
  <si>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</si>
  <si>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</si>
  <si>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</si>
  <si>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</si>
  <si>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</si>
  <si>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</si>
  <si>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</si>
  <si>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</si>
  <si>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</si>
  <si>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</si>
  <si>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</si>
  <si>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</si>
  <si>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</si>
  <si>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</si>
  <si>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</si>
  <si>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</si>
  <si>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</si>
  <si>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</si>
  <si>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</si>
  <si>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</si>
  <si>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</si>
  <si>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</si>
  <si>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</si>
  <si>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</si>
  <si>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</si>
  <si>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</si>
  <si>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</si>
  <si>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</si>
  <si>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</si>
  <si>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</si>
  <si>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</si>
  <si>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</si>
  <si>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</si>
  <si>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</si>
  <si>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</si>
  <si>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</si>
  <si>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</si>
  <si>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</si>
  <si>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</si>
  <si>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</si>
  <si>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</si>
  <si>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</si>
  <si>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</si>
  <si>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</si>
  <si>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</si>
  <si>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</si>
  <si>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</si>
  <si>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</si>
  <si>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</si>
  <si>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</si>
  <si>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</si>
  <si>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</si>
  <si>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</si>
  <si>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</si>
  <si>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</si>
  <si>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</si>
  <si>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</si>
  <si>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</si>
  <si>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</si>
  <si>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</si>
  <si>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</si>
  <si>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</si>
  <si>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</si>
  <si>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</si>
  <si>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</si>
  <si>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</si>
  <si>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</si>
  <si>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</si>
  <si>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</si>
  <si>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</si>
  <si>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</si>
  <si>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</si>
  <si>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</si>
  <si>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</si>
  <si>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</si>
  <si>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</si>
  <si>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</si>
  <si>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</si>
  <si>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</si>
  <si>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</si>
  <si>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</si>
  <si>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</si>
  <si>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</si>
  <si>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</si>
  <si>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</si>
  <si>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</si>
  <si>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</si>
  <si>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</si>
  <si>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</si>
  <si>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</si>
  <si>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</si>
  <si>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</si>
  <si>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</si>
  <si>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</si>
  <si>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</si>
  <si>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</si>
  <si>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</si>
  <si>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</si>
  <si>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</si>
  <si>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</si>
  <si>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</si>
  <si>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</si>
  <si>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</si>
  <si>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</si>
  <si>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</si>
  <si>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</si>
  <si>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</si>
  <si>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</si>
  <si>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</si>
  <si>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</si>
  <si>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</si>
  <si>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</si>
  <si>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</si>
  <si>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</si>
  <si>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</si>
  <si>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</si>
  <si>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</si>
  <si>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</si>
  <si>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</si>
  <si>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</si>
  <si>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</si>
  <si>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</si>
  <si>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</si>
  <si>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</si>
  <si>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</si>
  <si>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</si>
  <si>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</si>
  <si>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</si>
  <si>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</si>
  <si>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</si>
  <si>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</si>
  <si>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</si>
  <si>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</si>
  <si>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</si>
  <si>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</si>
  <si>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</si>
  <si>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</si>
  <si>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</si>
  <si>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</si>
  <si>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</si>
  <si>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</si>
  <si>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</si>
  <si>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</si>
  <si>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</si>
  <si>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</si>
  <si>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</si>
  <si>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</si>
  <si>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</si>
  <si>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</si>
  <si>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</si>
  <si>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</si>
  <si>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</si>
  <si>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</si>
  <si>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</si>
  <si>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</si>
  <si>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</si>
  <si>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</si>
  <si>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</si>
  <si>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</si>
  <si>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</si>
  <si>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</si>
  <si>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</si>
  <si>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</si>
  <si>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</si>
  <si>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</si>
  <si>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</si>
  <si>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</si>
  <si>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</si>
  <si>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</si>
  <si>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</si>
  <si>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</si>
  <si>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</si>
  <si>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</si>
  <si>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</si>
  <si>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</si>
  <si>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</si>
  <si>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</si>
  <si>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</si>
  <si>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</si>
  <si>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</si>
  <si>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</si>
  <si>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</si>
  <si>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</si>
  <si>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</si>
  <si>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</si>
  <si>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</si>
  <si>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</si>
  <si>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</si>
  <si>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</si>
  <si>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</si>
  <si>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</si>
  <si>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</si>
  <si>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</si>
  <si>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</si>
  <si>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</si>
  <si>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</si>
  <si>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</si>
  <si>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</si>
  <si>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</si>
  <si>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</si>
  <si>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</si>
  <si>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</si>
  <si>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</si>
  <si>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</si>
  <si>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</si>
  <si>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</si>
  <si>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</si>
  <si>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</si>
  <si>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</si>
  <si>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</si>
  <si>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</si>
  <si>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</si>
  <si>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</si>
  <si>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</si>
  <si>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</si>
  <si>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</si>
  <si>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</si>
  <si>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</si>
  <si>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</si>
  <si>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</si>
  <si>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</si>
  <si>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</si>
  <si>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</si>
  <si>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</si>
  <si>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</si>
  <si>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</si>
  <si>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</si>
  <si>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</si>
  <si>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</si>
  <si>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</si>
  <si>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</si>
  <si>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</si>
  <si>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</si>
  <si>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</si>
  <si>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</si>
  <si>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</si>
  <si>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</si>
  <si>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</si>
  <si>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</si>
  <si>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</si>
  <si>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</si>
  <si>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</si>
  <si>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</si>
  <si>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</si>
  <si>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</si>
  <si>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</si>
  <si>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</si>
  <si>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</si>
  <si>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</si>
  <si>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</si>
  <si>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</si>
  <si>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</si>
  <si>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</si>
  <si>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</si>
  <si>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</si>
  <si>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</si>
  <si>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</si>
  <si>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</si>
  <si>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</si>
  <si>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</si>
  <si>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</si>
  <si>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</si>
  <si>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</si>
  <si>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</si>
  <si>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</si>
  <si>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</si>
  <si>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</si>
  <si>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</si>
  <si>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</si>
  <si>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</si>
  <si>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</si>
  <si>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</si>
  <si>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</si>
  <si>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</si>
  <si>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</si>
  <si>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</si>
  <si>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</si>
  <si>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</si>
  <si>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</si>
  <si>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</si>
  <si>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</si>
  <si>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</si>
  <si>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</si>
  <si>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</si>
  <si>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</si>
  <si>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</si>
  <si>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</si>
  <si>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</si>
  <si>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</si>
  <si>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</si>
  <si>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</si>
  <si>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</si>
  <si>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</si>
  <si>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</si>
  <si>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</si>
  <si>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</si>
  <si>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</si>
  <si>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</si>
  <si>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</si>
  <si>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</si>
  <si>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</si>
  <si>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</si>
  <si>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</si>
  <si>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</si>
  <si>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</si>
  <si>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</si>
  <si>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</si>
  <si>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</si>
  <si>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</si>
  <si>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</si>
  <si>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</si>
  <si>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</si>
  <si>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</si>
  <si>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</si>
  <si>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</si>
  <si>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</si>
  <si>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</si>
  <si>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</si>
  <si>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</si>
  <si>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</si>
  <si>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</si>
  <si>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</si>
  <si>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</si>
  <si>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</si>
  <si>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</si>
  <si>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</si>
  <si>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</si>
  <si>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</si>
  <si>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</si>
  <si>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</si>
  <si>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</si>
  <si>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</si>
  <si>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</si>
  <si>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</si>
  <si>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</si>
  <si>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</si>
  <si>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</si>
  <si>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</si>
  <si>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</si>
  <si>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</si>
  <si>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</si>
  <si>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</si>
  <si>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</si>
  <si>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</si>
  <si>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</si>
  <si>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</si>
  <si>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</si>
  <si>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</si>
  <si>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</si>
  <si>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</si>
  <si>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</si>
  <si>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</si>
  <si>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</si>
  <si>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</si>
  <si>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</si>
  <si>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</si>
  <si>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</si>
  <si>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</si>
  <si>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</si>
  <si>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</si>
  <si>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</si>
  <si>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</si>
  <si>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</si>
  <si>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</si>
  <si>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</si>
  <si>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</si>
  <si>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</si>
  <si>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</si>
  <si>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</si>
  <si>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</si>
  <si>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</si>
  <si>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</si>
  <si>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</si>
  <si>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</si>
  <si>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</si>
  <si>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</si>
  <si>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</si>
  <si>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</si>
  <si>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</si>
  <si>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</si>
  <si>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</si>
  <si>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</si>
  <si>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</si>
  <si>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</si>
  <si>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</si>
  <si>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</si>
  <si>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</si>
  <si>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</si>
  <si>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</si>
  <si>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</si>
  <si>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</si>
  <si>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</si>
  <si>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</si>
  <si>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</si>
  <si>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</si>
  <si>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</si>
  <si>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</si>
  <si>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</si>
  <si>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</si>
  <si>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</si>
  <si>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</si>
  <si>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</si>
  <si>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</si>
  <si>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</si>
  <si>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</si>
  <si>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</si>
  <si>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</si>
  <si>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</si>
  <si>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</si>
  <si>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</si>
  <si>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</si>
  <si>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</si>
  <si>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</si>
  <si>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</si>
  <si>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</si>
  <si>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</si>
  <si>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</si>
  <si>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</si>
  <si>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</si>
  <si>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</si>
  <si>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</si>
  <si>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</si>
  <si>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</si>
  <si>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</si>
  <si>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</si>
  <si>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</si>
  <si>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</si>
  <si>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</si>
  <si>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</si>
  <si>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</si>
  <si>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</si>
  <si>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</si>
  <si>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</si>
  <si>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</si>
  <si>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</si>
  <si>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</si>
  <si>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</si>
  <si>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</si>
  <si>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</si>
  <si>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</si>
  <si>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</si>
  <si>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</si>
  <si>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</si>
  <si>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</si>
  <si>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</si>
  <si>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</si>
  <si>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</si>
  <si>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</si>
  <si>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</si>
  <si>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</si>
  <si>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</si>
  <si>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</si>
  <si>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</si>
  <si>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</si>
  <si>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</si>
  <si>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</si>
  <si>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</si>
  <si>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</si>
  <si>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</si>
  <si>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</si>
  <si>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</si>
  <si>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</si>
  <si>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</si>
  <si>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</si>
  <si>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</si>
  <si>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</si>
  <si>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</si>
  <si>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</si>
  <si>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</si>
  <si>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</si>
  <si>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</si>
  <si>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</si>
  <si>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</si>
  <si>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</si>
  <si>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</si>
  <si>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</si>
  <si>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</si>
  <si>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</si>
  <si>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</si>
  <si>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</si>
  <si>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</si>
  <si>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</si>
  <si>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</si>
  <si>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</si>
  <si>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</si>
  <si>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</si>
  <si>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</si>
  <si>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</si>
  <si>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</si>
  <si>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</si>
  <si>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</si>
  <si>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</si>
  <si>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</si>
  <si>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</si>
  <si>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</si>
  <si>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</si>
  <si>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</si>
  <si>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</si>
  <si>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</si>
  <si>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</si>
  <si>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</si>
  <si>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</si>
  <si>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</si>
  <si>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</si>
  <si>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</si>
  <si>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</si>
  <si>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</si>
  <si>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</si>
  <si>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</si>
  <si>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</si>
  <si>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</si>
  <si>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</si>
  <si>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</si>
  <si>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</si>
  <si>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</si>
  <si>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</si>
  <si>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</si>
  <si>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</si>
  <si>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</si>
  <si>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</si>
  <si>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</si>
  <si>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</si>
  <si>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</si>
  <si>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</si>
  <si>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</si>
  <si>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</si>
  <si>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</si>
  <si>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</si>
  <si>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</si>
  <si>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</si>
  <si>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</si>
  <si>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</si>
  <si>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</si>
  <si>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</si>
  <si>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</si>
  <si>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</si>
  <si>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</si>
  <si>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</si>
  <si>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</si>
  <si>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</si>
  <si>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</si>
  <si>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</si>
  <si>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</si>
  <si>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</si>
  <si>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</si>
  <si>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</si>
  <si>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</si>
  <si>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</si>
  <si>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</si>
  <si>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</si>
  <si>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</si>
  <si>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</si>
  <si>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</si>
  <si>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</si>
  <si>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</si>
  <si>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</si>
  <si>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</si>
  <si>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</si>
  <si>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</si>
  <si>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</si>
  <si>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</si>
  <si>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</si>
  <si>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</si>
  <si>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</si>
  <si>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</si>
  <si>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</si>
  <si>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</si>
  <si>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</si>
  <si>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</si>
  <si>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</si>
  <si>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</si>
  <si>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</si>
  <si>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</si>
  <si>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</si>
  <si>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</si>
  <si>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</si>
  <si>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</si>
  <si>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</si>
  <si>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</si>
  <si>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</si>
  <si>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</si>
  <si>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</si>
  <si>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</si>
  <si>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</si>
  <si>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</si>
  <si>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</si>
  <si>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</si>
  <si>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</si>
  <si>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</si>
  <si>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</si>
  <si>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</si>
  <si>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</si>
  <si>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</si>
  <si>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</si>
  <si>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</si>
  <si>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</si>
  <si>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</si>
  <si>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</si>
  <si>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</si>
  <si>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</si>
  <si>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</si>
  <si>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</si>
  <si>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</si>
  <si>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</si>
  <si>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</si>
  <si>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</si>
  <si>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</si>
  <si>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</si>
  <si>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</si>
  <si>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</si>
  <si>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</si>
  <si>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</si>
  <si>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</si>
  <si>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</si>
  <si>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</si>
  <si>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</si>
  <si>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</si>
  <si>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</si>
  <si>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</si>
  <si>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</si>
  <si>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</si>
  <si>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</si>
  <si>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</si>
  <si>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</si>
  <si>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</si>
  <si>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</si>
  <si>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</si>
  <si>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</si>
  <si>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</si>
  <si>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</si>
  <si>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</si>
  <si>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</si>
  <si>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</si>
  <si>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</si>
  <si>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</si>
  <si>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</si>
  <si>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</si>
  <si>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</si>
  <si>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</si>
  <si>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</si>
  <si>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</si>
  <si>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</si>
  <si>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</si>
  <si>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</si>
  <si>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</si>
  <si>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</si>
  <si>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</si>
  <si>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</si>
  <si>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</si>
  <si>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</si>
  <si>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</si>
  <si>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</si>
  <si>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</si>
  <si>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</si>
  <si>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</si>
  <si>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</si>
  <si>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</si>
  <si>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</si>
  <si>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</si>
  <si>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</si>
  <si>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</si>
  <si>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</si>
  <si>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</si>
  <si>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</si>
  <si>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</si>
  <si>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</si>
  <si>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</si>
  <si>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</si>
  <si>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</si>
  <si>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</si>
  <si>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</si>
  <si>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</si>
  <si>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</si>
  <si>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</si>
  <si>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</si>
  <si>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</si>
  <si>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</si>
  <si>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</si>
  <si>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</si>
  <si>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</si>
  <si>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</si>
  <si>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</si>
  <si>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</si>
  <si>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</si>
  <si>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</si>
  <si>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</si>
  <si>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</si>
  <si>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</si>
  <si>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</si>
  <si>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</si>
  <si>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</si>
  <si>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</si>
  <si>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</si>
  <si>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</si>
  <si>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</si>
  <si>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</si>
  <si>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</si>
  <si>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</si>
  <si>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</si>
  <si>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</si>
  <si>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</si>
  <si>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</si>
  <si>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</si>
  <si>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</si>
  <si>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</si>
  <si>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</si>
  <si>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</si>
  <si>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</si>
  <si>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</si>
  <si>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</si>
  <si>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</si>
  <si>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</si>
  <si>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</si>
  <si>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</si>
  <si>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</si>
  <si>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</si>
  <si>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</si>
  <si>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</si>
  <si>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</si>
  <si>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</si>
  <si>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</si>
  <si>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</si>
  <si>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</si>
  <si>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</si>
  <si>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</si>
  <si>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</si>
  <si>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</si>
  <si>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</si>
  <si>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</si>
  <si>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</si>
  <si>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</si>
  <si>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</si>
  <si>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</si>
  <si>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</si>
  <si>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</si>
  <si>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</si>
  <si>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</si>
  <si>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</si>
  <si>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</si>
  <si>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</si>
  <si>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</si>
  <si>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</si>
  <si>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</si>
  <si>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</si>
  <si>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</si>
  <si>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</si>
  <si>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</si>
  <si>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</si>
  <si>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</si>
  <si>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</si>
  <si>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</si>
  <si>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</si>
  <si>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</si>
  <si>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</si>
  <si>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</si>
  <si>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</si>
  <si>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</si>
  <si>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</si>
  <si>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</si>
  <si>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</si>
  <si>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</si>
  <si>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</si>
  <si>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</si>
  <si>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</si>
  <si>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</si>
  <si>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</si>
  <si>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</si>
  <si>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</si>
  <si>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</si>
  <si>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</si>
  <si>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</si>
  <si>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</si>
  <si>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</si>
  <si>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</si>
  <si>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</si>
  <si>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</si>
  <si>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</si>
  <si>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</si>
  <si>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</si>
  <si>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</si>
  <si>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</si>
  <si>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</si>
  <si>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</si>
  <si>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</si>
  <si>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</si>
  <si>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</si>
  <si>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</si>
  <si>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</si>
  <si>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</si>
  <si>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</si>
  <si>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</si>
  <si>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</si>
  <si>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</si>
  <si>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</si>
  <si>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</si>
  <si>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</si>
  <si>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</si>
  <si>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</si>
  <si>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</si>
  <si>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</si>
  <si>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</si>
  <si>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</si>
  <si>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</si>
  <si>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</si>
  <si>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</si>
  <si>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</si>
  <si>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</si>
  <si>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</si>
  <si>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</si>
  <si>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</si>
  <si>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</si>
  <si>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</si>
  <si>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</si>
  <si>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</si>
  <si>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</si>
  <si>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</si>
  <si>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</si>
  <si>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</si>
  <si>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</si>
  <si>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</si>
  <si>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</si>
  <si>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</si>
  <si>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</si>
  <si>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</si>
  <si>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</si>
  <si>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</si>
  <si>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</si>
  <si>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</si>
  <si>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</si>
  <si>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</si>
  <si>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</si>
  <si>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</si>
  <si>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</si>
  <si>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</si>
  <si>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</si>
  <si>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</si>
  <si>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</si>
  <si>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</si>
  <si>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</si>
  <si>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</si>
  <si>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</si>
  <si>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</si>
  <si>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</si>
  <si>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</si>
  <si>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</si>
  <si>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</si>
  <si>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</si>
  <si>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</si>
  <si>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</si>
  <si>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</si>
  <si>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</si>
  <si>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</si>
  <si>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</si>
  <si>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</si>
  <si>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</si>
  <si>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</si>
  <si>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</si>
  <si>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</si>
  <si>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</si>
  <si>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</si>
  <si>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</si>
  <si>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</si>
  <si>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</si>
  <si>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</si>
  <si>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</si>
  <si>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</si>
  <si>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</si>
  <si>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</si>
  <si>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</si>
  <si>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</si>
  <si>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</si>
  <si>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</si>
  <si>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</si>
  <si>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</si>
  <si>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</si>
  <si>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</si>
  <si>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</si>
  <si>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</si>
  <si>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</si>
  <si>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</si>
  <si>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</si>
  <si>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</si>
  <si>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</si>
  <si>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</si>
  <si>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</si>
  <si>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</si>
  <si>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</si>
  <si>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</si>
  <si>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</si>
  <si>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</si>
  <si>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</si>
  <si>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</si>
  <si>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</si>
  <si>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</si>
  <si>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</si>
  <si>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</si>
  <si>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</si>
  <si>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</si>
  <si>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</si>
  <si>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</si>
  <si>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</si>
  <si>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</si>
  <si>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</si>
  <si>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</si>
  <si>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</si>
  <si>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</si>
  <si>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</si>
  <si>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</si>
  <si>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</si>
  <si>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</si>
  <si>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</si>
  <si>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</si>
  <si>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</si>
  <si>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</si>
  <si>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</si>
  <si>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</si>
  <si>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</si>
  <si>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</si>
  <si>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</si>
  <si>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</si>
  <si>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</si>
  <si>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</si>
  <si>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</si>
  <si>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</si>
  <si>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</si>
  <si>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</si>
  <si>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</si>
  <si>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</si>
  <si>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</si>
  <si>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</si>
  <si>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</si>
  <si>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</si>
  <si>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</si>
  <si>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</si>
  <si>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</si>
  <si>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</si>
  <si>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</si>
  <si>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</si>
  <si>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</si>
  <si>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</si>
  <si>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</si>
  <si>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</si>
  <si>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</si>
  <si>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</si>
  <si>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</si>
  <si>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</si>
  <si>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</si>
  <si>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</si>
  <si>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</si>
  <si>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</si>
  <si>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</si>
  <si>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</si>
  <si>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</si>
  <si>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</si>
  <si>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</si>
  <si>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</si>
  <si>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</si>
  <si>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</si>
  <si>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</si>
  <si>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</si>
  <si>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</si>
  <si>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</si>
  <si>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</si>
  <si>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</si>
  <si>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</si>
  <si>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</si>
  <si>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</si>
  <si>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</si>
  <si>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</si>
  <si>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</si>
  <si>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</si>
  <si>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</si>
  <si>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</si>
  <si>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</si>
  <si>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</si>
  <si>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</si>
  <si>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</si>
  <si>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</si>
  <si>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</si>
  <si>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</si>
  <si>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</si>
  <si>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</si>
  <si>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</si>
  <si>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</si>
  <si>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</si>
  <si>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</si>
  <si>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</si>
  <si>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</si>
  <si>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</si>
  <si>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</si>
  <si>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</si>
  <si>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</si>
  <si>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</si>
  <si>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</si>
  <si>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</si>
  <si>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</si>
  <si>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</si>
  <si>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</si>
  <si>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</si>
  <si>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</si>
  <si>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</si>
  <si>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</si>
  <si>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</si>
  <si>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</si>
  <si>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</si>
  <si>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</si>
  <si>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</si>
  <si>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</si>
  <si>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</si>
  <si>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</si>
  <si>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</si>
  <si>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</si>
  <si>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</si>
  <si>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</si>
  <si>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</si>
  <si>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</si>
  <si>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</si>
  <si>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</si>
  <si>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</si>
  <si>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</si>
  <si>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</si>
  <si>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</si>
  <si>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</si>
  <si>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</si>
  <si>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</si>
  <si>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</si>
  <si>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</si>
  <si>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</si>
  <si>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</si>
  <si>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</si>
  <si>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</si>
  <si>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</si>
  <si>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</si>
  <si>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</si>
  <si>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</si>
  <si>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</si>
  <si>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</si>
  <si>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</si>
  <si>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</si>
  <si>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</si>
  <si>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</si>
  <si>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</si>
  <si>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</si>
  <si>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</si>
  <si>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</si>
  <si>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</si>
  <si>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</si>
  <si>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</si>
  <si>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</si>
  <si>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</si>
  <si>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</si>
  <si>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</si>
  <si>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</si>
  <si>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</si>
  <si>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</si>
  <si>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</si>
  <si>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</si>
  <si>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</si>
  <si>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</si>
  <si>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</si>
  <si>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</si>
  <si>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</si>
  <si>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</si>
  <si>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</si>
  <si>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</si>
  <si>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</si>
  <si>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</si>
  <si>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</si>
  <si>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</si>
  <si>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</si>
  <si>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</si>
  <si>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</si>
  <si>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</si>
  <si>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</si>
  <si>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</si>
  <si>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</si>
  <si>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</si>
  <si>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</si>
  <si>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</si>
  <si>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</si>
  <si>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</si>
  <si>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</si>
  <si>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</si>
  <si>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</si>
  <si>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</si>
  <si>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</si>
  <si>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</si>
  <si>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</si>
  <si>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</si>
  <si>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</si>
  <si>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</si>
  <si>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</si>
  <si>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</si>
  <si>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</si>
  <si>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</si>
  <si>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</si>
  <si>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</si>
  <si>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</si>
  <si>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</si>
  <si>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</si>
  <si>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</si>
  <si>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</si>
  <si>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</si>
  <si>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</si>
  <si>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</si>
  <si>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</si>
  <si>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</si>
  <si>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</si>
  <si>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</si>
  <si>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</si>
  <si>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</si>
  <si>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</si>
  <si>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</si>
  <si>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</si>
  <si>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</si>
  <si>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</si>
  <si>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</si>
  <si>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</si>
  <si>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</si>
  <si>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</si>
  <si>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</si>
  <si>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</si>
  <si>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</si>
  <si>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</si>
  <si>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</si>
  <si>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</si>
  <si>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</si>
  <si>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</si>
  <si>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</si>
  <si>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</si>
  <si>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</si>
  <si>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</si>
  <si>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</si>
  <si>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</si>
  <si>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</si>
  <si>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</si>
  <si>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</si>
  <si>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</si>
  <si>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</si>
  <si>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</si>
  <si>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</si>
  <si>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</si>
  <si>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</si>
  <si>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</si>
  <si>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</si>
  <si>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</si>
  <si>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</si>
  <si>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</si>
  <si>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</si>
  <si>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</si>
  <si>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</si>
  <si>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</si>
  <si>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</si>
  <si>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</si>
  <si>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</si>
  <si>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</si>
  <si>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</si>
  <si>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</si>
  <si>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</si>
  <si>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</si>
  <si>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</si>
  <si>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</si>
  <si>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</si>
  <si>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</si>
  <si>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</si>
  <si>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</si>
  <si>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</si>
  <si>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</si>
  <si>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</si>
  <si>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</si>
  <si>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</si>
  <si>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</si>
  <si>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</si>
  <si>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</si>
  <si>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</si>
  <si>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</si>
  <si>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</si>
  <si>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</si>
  <si>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</si>
  <si>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</si>
  <si>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</si>
  <si>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</si>
  <si>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</si>
  <si>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</si>
  <si>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</si>
  <si>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</si>
  <si>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</si>
  <si>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</si>
  <si>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</si>
  <si>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</si>
  <si>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</si>
  <si>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</si>
  <si>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</si>
  <si>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</si>
  <si>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</si>
  <si>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</si>
  <si>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</si>
  <si>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</si>
  <si>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</si>
  <si>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</si>
  <si>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</si>
  <si>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</si>
  <si>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</si>
  <si>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</si>
  <si>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</si>
  <si>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</si>
  <si>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</si>
  <si>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</si>
  <si>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</si>
  <si>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</si>
  <si>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</si>
  <si>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</si>
  <si>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</si>
  <si>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</si>
  <si>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</si>
  <si>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</si>
  <si>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</si>
  <si>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</si>
  <si>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</si>
  <si>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</si>
  <si>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</si>
  <si>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</si>
  <si>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</si>
  <si>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</si>
  <si>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</si>
  <si>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</si>
  <si>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</si>
  <si>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</si>
  <si>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</si>
  <si>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</si>
  <si>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</si>
  <si>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</si>
  <si>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</si>
  <si>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</si>
  <si>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</si>
  <si>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</si>
  <si>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</si>
  <si>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</si>
  <si>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</si>
  <si>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</si>
  <si>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</si>
  <si>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</si>
  <si>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</si>
  <si>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</si>
  <si>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</si>
  <si>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</si>
  <si>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</si>
  <si>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</si>
  <si>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</si>
  <si>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</si>
  <si>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</si>
  <si>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</si>
  <si>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</si>
  <si>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</si>
  <si>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</si>
  <si>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</si>
  <si>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</si>
  <si>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</si>
  <si>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</si>
  <si>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</si>
  <si>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</si>
  <si>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</si>
  <si>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</si>
  <si>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</si>
  <si>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</si>
  <si>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</si>
  <si>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</si>
  <si>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</si>
  <si>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</si>
  <si>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</si>
  <si>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</si>
  <si>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</si>
  <si>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</si>
  <si>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</si>
  <si>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</si>
  <si>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</si>
  <si>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</si>
  <si>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</si>
  <si>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</si>
  <si>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</si>
  <si>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</si>
  <si>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</si>
  <si>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</si>
  <si>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</si>
  <si>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</si>
  <si>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</si>
  <si>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</si>
  <si>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</si>
  <si>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</si>
  <si>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</si>
  <si>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</si>
  <si>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</si>
  <si>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</si>
  <si>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</si>
  <si>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</si>
  <si>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</si>
  <si>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</si>
  <si>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</si>
  <si>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</si>
  <si>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</si>
  <si>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</si>
  <si>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</si>
  <si>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</si>
  <si>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</si>
  <si>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</si>
  <si>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</si>
  <si>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</si>
  <si>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</si>
  <si>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</si>
  <si>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</si>
  <si>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</si>
  <si>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</si>
  <si>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</si>
  <si>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</si>
  <si>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</si>
  <si>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</si>
  <si>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</si>
  <si>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</si>
  <si>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</si>
  <si>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</si>
  <si>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</si>
  <si>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</si>
  <si>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</si>
  <si>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</si>
  <si>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</si>
  <si>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</si>
  <si>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</si>
  <si>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</si>
  <si>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</si>
  <si>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</si>
  <si>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</si>
  <si>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</si>
  <si>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</si>
  <si>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</si>
  <si>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</si>
  <si>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</si>
  <si>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</si>
  <si>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</si>
  <si>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</si>
  <si>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</si>
  <si>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</si>
  <si>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</si>
  <si>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</si>
  <si>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</si>
  <si>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</si>
  <si>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</si>
  <si>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</si>
  <si>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</si>
  <si>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</si>
  <si>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</si>
  <si>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</si>
  <si>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</si>
  <si>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</si>
  <si>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</si>
  <si>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</si>
  <si>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</si>
  <si>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</si>
  <si>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</si>
  <si>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</si>
  <si>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</si>
  <si>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</si>
  <si>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</si>
  <si>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</si>
  <si>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</si>
  <si>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</si>
  <si>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</si>
  <si>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</si>
  <si>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</si>
  <si>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</si>
  <si>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</si>
  <si>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</si>
  <si>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</si>
  <si>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</si>
  <si>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</si>
  <si>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</si>
  <si>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</si>
  <si>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</si>
  <si>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</si>
  <si>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</si>
  <si>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</si>
  <si>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</si>
  <si>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</si>
  <si>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</si>
  <si>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</si>
  <si>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</si>
  <si>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</si>
  <si>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</si>
  <si>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</si>
  <si>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</si>
  <si>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</si>
  <si>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</si>
  <si>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</si>
  <si>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</si>
  <si>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</si>
  <si>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</si>
  <si>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</si>
  <si>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</si>
  <si>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</si>
  <si>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</si>
  <si>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</si>
  <si>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</si>
  <si>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</si>
  <si>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</si>
  <si>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</si>
  <si>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</si>
  <si>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</si>
  <si>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</si>
  <si>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</si>
  <si>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</si>
  <si>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</si>
  <si>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</si>
  <si>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</si>
  <si>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</si>
  <si>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</si>
  <si>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</si>
  <si>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</si>
  <si>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</si>
  <si>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</si>
  <si>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</si>
  <si>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</si>
  <si>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</si>
  <si>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</si>
  <si>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</si>
  <si>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</si>
  <si>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</si>
  <si>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</si>
  <si>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</si>
  <si>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</si>
  <si>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</si>
  <si>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</si>
  <si>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</si>
  <si>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</si>
  <si>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</si>
  <si>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</si>
  <si>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</si>
  <si>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</si>
  <si>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</si>
  <si>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</si>
  <si>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</si>
  <si>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</si>
  <si>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</si>
  <si>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</si>
  <si>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</si>
  <si>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</si>
  <si>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</si>
  <si>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</si>
  <si>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</si>
  <si>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</si>
  <si>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</si>
  <si>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</si>
  <si>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</si>
  <si>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</si>
  <si>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</si>
  <si>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</si>
  <si>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</si>
  <si>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</si>
  <si>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</si>
  <si>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</si>
  <si>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</si>
  <si>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</si>
  <si>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</si>
  <si>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</si>
  <si>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</si>
  <si>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</si>
  <si>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</si>
  <si>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</si>
  <si>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</si>
  <si>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</si>
  <si>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</si>
  <si>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</si>
  <si>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</si>
  <si>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</si>
  <si>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</si>
  <si>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</si>
  <si>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</si>
  <si>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</si>
  <si>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</si>
  <si>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</si>
  <si>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</si>
  <si>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</si>
  <si>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</si>
  <si>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</si>
  <si>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</si>
  <si>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</si>
  <si>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</si>
  <si>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</si>
  <si>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</si>
  <si>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</si>
  <si>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</si>
  <si>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</si>
  <si>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</si>
  <si>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</si>
  <si>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</si>
  <si>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</si>
  <si>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</si>
  <si>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</si>
  <si>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</si>
  <si>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</si>
  <si>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</si>
  <si>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</si>
  <si>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</si>
  <si>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</si>
  <si>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</si>
  <si>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</si>
  <si>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</si>
  <si>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</si>
  <si>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</si>
  <si>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</si>
  <si>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</si>
  <si>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</si>
  <si>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</si>
  <si>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</si>
  <si>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</si>
  <si>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</si>
  <si>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</si>
  <si>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</si>
  <si>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</si>
  <si>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</si>
  <si>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</si>
  <si>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</si>
  <si>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</si>
  <si>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</si>
  <si>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</si>
  <si>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</si>
  <si>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</si>
  <si>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</si>
  <si>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</si>
  <si>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</si>
  <si>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</si>
  <si>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</si>
  <si>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</si>
  <si>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</si>
  <si>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</si>
  <si>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</si>
  <si>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</si>
  <si>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</si>
  <si>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</si>
  <si>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</si>
  <si>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</si>
  <si>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</si>
  <si>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</si>
  <si>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</si>
  <si>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</si>
  <si>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</si>
  <si>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</si>
  <si>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</si>
  <si>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</si>
  <si>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</si>
  <si>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</si>
  <si>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</si>
  <si>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</si>
  <si>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</si>
  <si>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</si>
  <si>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</si>
  <si>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</si>
  <si>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</si>
  <si>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</si>
  <si>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</si>
  <si>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</si>
  <si>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</si>
  <si>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</si>
  <si>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</si>
  <si>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</si>
  <si>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</si>
  <si>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</si>
  <si>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</si>
  <si>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</si>
  <si>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</si>
  <si>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</si>
  <si>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</si>
  <si>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</si>
  <si>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</si>
  <si>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</si>
  <si>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</si>
  <si>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</si>
  <si>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</si>
  <si>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</si>
  <si>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</si>
  <si>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</si>
  <si>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</si>
  <si>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</si>
  <si>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</si>
  <si>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</si>
  <si>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</si>
  <si>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</si>
  <si>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</si>
  <si>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</si>
  <si>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</si>
  <si>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</si>
  <si>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</si>
  <si>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</si>
  <si>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</si>
  <si>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</si>
  <si>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</si>
  <si>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</si>
  <si>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</si>
  <si>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</si>
  <si>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</si>
  <si>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</si>
  <si>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</si>
  <si>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</si>
  <si>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</si>
  <si>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</si>
  <si>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</si>
  <si>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</si>
  <si>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</si>
  <si>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</si>
  <si>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</si>
  <si>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</si>
  <si>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</si>
  <si>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</si>
  <si>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</si>
  <si>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</si>
  <si>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</si>
  <si>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</si>
  <si>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</si>
  <si>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</si>
  <si>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</si>
  <si>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</si>
  <si>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</si>
  <si>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</si>
  <si>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</si>
  <si>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</si>
  <si>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</si>
  <si>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</si>
  <si>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</si>
  <si>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</si>
  <si>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</si>
  <si>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</si>
  <si>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</si>
  <si>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</si>
  <si>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</si>
  <si>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</si>
  <si>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</si>
  <si>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</si>
  <si>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</si>
  <si>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</si>
  <si>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</si>
  <si>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</si>
  <si>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</si>
  <si>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</si>
  <si>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</si>
  <si>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</si>
  <si>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</si>
  <si>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</si>
  <si>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</si>
  <si>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</si>
  <si>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</si>
  <si>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</si>
  <si>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</si>
  <si>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</si>
  <si>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</si>
  <si>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</si>
  <si>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</si>
  <si>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</si>
  <si>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</si>
  <si>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</si>
  <si>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</si>
  <si>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</si>
  <si>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</si>
  <si>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</si>
  <si>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</si>
  <si>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</si>
  <si>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</si>
  <si>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</si>
  <si>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</si>
  <si>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</si>
  <si>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</si>
  <si>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</si>
  <si>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</si>
  <si>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</si>
  <si>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</si>
  <si>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</si>
  <si>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</si>
  <si>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</si>
  <si>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</si>
  <si>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</si>
  <si>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</si>
  <si>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</si>
  <si>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</si>
  <si>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</si>
  <si>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</si>
  <si>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</si>
  <si>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</si>
  <si>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</si>
  <si>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</si>
  <si>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</si>
  <si>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</si>
  <si>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</si>
  <si>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</si>
  <si>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</si>
  <si>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</si>
  <si>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</si>
  <si>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</si>
  <si>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</si>
  <si>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</si>
  <si>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</si>
  <si>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</si>
  <si>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</si>
  <si>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</si>
  <si>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</si>
  <si>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</si>
  <si>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</si>
  <si>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</si>
  <si>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</si>
  <si>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</si>
  <si>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</si>
  <si>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</si>
  <si>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</si>
  <si>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</si>
  <si>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</si>
  <si>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</si>
  <si>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</si>
  <si>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</si>
  <si>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</si>
  <si>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</si>
  <si>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</si>
  <si>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</si>
  <si>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</si>
  <si>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</si>
  <si>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</si>
  <si>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</si>
  <si>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</si>
  <si>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</si>
  <si>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</si>
  <si>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</si>
  <si>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</si>
  <si>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</si>
  <si>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</si>
  <si>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</si>
  <si>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</si>
  <si>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</si>
  <si>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</si>
  <si>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</si>
  <si>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</si>
  <si>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</si>
  <si>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</si>
  <si>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</si>
  <si>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</si>
  <si>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</si>
  <si>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</si>
  <si>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</si>
  <si>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</si>
  <si>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</si>
  <si>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</si>
  <si>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</si>
  <si>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</si>
  <si>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</si>
  <si>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</si>
  <si>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</si>
  <si>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</si>
  <si>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</si>
  <si>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</si>
  <si>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</si>
  <si>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</si>
  <si>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</si>
  <si>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</si>
  <si>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</si>
  <si>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</si>
  <si>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</si>
  <si>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</si>
  <si>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</si>
  <si>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</si>
  <si>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</si>
  <si>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</si>
  <si>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</si>
  <si>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</si>
  <si>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</si>
  <si>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</si>
  <si>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</si>
  <si>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</si>
  <si>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</si>
  <si>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</si>
  <si>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</si>
  <si>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</si>
  <si>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</si>
  <si>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</si>
  <si>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</si>
  <si>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</si>
  <si>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</si>
  <si>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</si>
  <si>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</si>
  <si>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</si>
  <si>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</si>
  <si>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</si>
  <si>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</si>
  <si>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</si>
  <si>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</si>
  <si>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</si>
  <si>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</si>
  <si>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</si>
  <si>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</si>
  <si>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</si>
  <si>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</si>
  <si>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</si>
  <si>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</si>
  <si>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</si>
  <si>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</si>
  <si>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</si>
  <si>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</si>
  <si>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</si>
  <si>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</si>
  <si>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</si>
  <si>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</si>
  <si>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</si>
  <si>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</si>
  <si>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</si>
  <si>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</si>
  <si>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</si>
  <si>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</si>
  <si>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</si>
  <si>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</si>
  <si>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</si>
  <si>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</si>
  <si>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</si>
  <si>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</si>
  <si>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</si>
  <si>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</si>
  <si>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</si>
  <si>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</si>
  <si>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</si>
  <si>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</si>
  <si>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</si>
  <si>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</si>
  <si>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</si>
  <si>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</si>
  <si>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</si>
  <si>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</si>
  <si>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</si>
  <si>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</si>
  <si>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</si>
  <si>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</si>
  <si>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</si>
  <si>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</si>
  <si>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</si>
  <si>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</si>
  <si>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</si>
  <si>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</si>
  <si>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</si>
  <si>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</si>
  <si>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</si>
  <si>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</si>
  <si>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</si>
  <si>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</si>
  <si>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</si>
  <si>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</si>
  <si>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</si>
  <si>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</si>
  <si>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</si>
  <si>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</si>
  <si>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</si>
  <si>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</si>
  <si>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</si>
  <si>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</si>
  <si>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</si>
  <si>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</si>
  <si>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</si>
  <si>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</si>
  <si>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</si>
  <si>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</si>
  <si>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</si>
  <si>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</si>
  <si>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</si>
  <si>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</si>
  <si>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</si>
  <si>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</si>
  <si>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</si>
  <si>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</si>
  <si>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</si>
  <si>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</si>
  <si>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</si>
  <si>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</si>
  <si>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</si>
  <si>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</si>
  <si>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</si>
  <si>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</si>
  <si>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</si>
  <si>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</si>
  <si>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</si>
  <si>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</si>
  <si>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</si>
  <si>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</si>
  <si>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</si>
  <si>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</si>
  <si>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</si>
  <si>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</si>
  <si>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</si>
  <si>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</si>
  <si>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</si>
  <si>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</si>
  <si>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</si>
  <si>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</si>
  <si>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</si>
  <si>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</si>
  <si>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</si>
  <si>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</si>
  <si>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</si>
  <si>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</si>
  <si>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</si>
  <si>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</si>
  <si>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</si>
  <si>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</si>
  <si>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</si>
  <si>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</si>
  <si>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</si>
  <si>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</si>
  <si>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</si>
  <si>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</si>
  <si>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</si>
  <si>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</si>
  <si>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</si>
  <si>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</si>
  <si>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</si>
  <si>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</si>
  <si>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</si>
  <si>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</si>
  <si>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</si>
  <si>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</si>
  <si>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</si>
  <si>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</si>
  <si>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</si>
  <si>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</si>
  <si>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</si>
  <si>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</si>
  <si>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</si>
  <si>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</si>
  <si>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</si>
  <si>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</si>
  <si>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</si>
  <si>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</si>
  <si>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</si>
  <si>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</si>
  <si>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</si>
  <si>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</si>
  <si>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</si>
  <si>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</si>
  <si>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</si>
  <si>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</si>
  <si>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</si>
  <si>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</si>
  <si>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</si>
  <si>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</si>
  <si>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</si>
  <si>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</si>
  <si>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</si>
  <si>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</si>
  <si>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</si>
  <si>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</si>
  <si>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</si>
  <si>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</si>
  <si>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</si>
  <si>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</si>
  <si>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</si>
  <si>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</si>
  <si>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</si>
  <si>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</si>
  <si>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</si>
  <si>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</si>
  <si>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</si>
  <si>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</si>
  <si>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</si>
  <si>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</si>
  <si>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</si>
  <si>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</si>
  <si>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</si>
  <si>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</si>
  <si>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</si>
  <si>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</si>
  <si>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</si>
  <si>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</si>
  <si>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</si>
  <si>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</si>
  <si>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</si>
  <si>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</si>
  <si>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</si>
  <si>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</si>
  <si>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</si>
  <si>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</si>
  <si>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</si>
  <si>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</si>
  <si>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</si>
  <si>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</si>
  <si>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</si>
  <si>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</si>
  <si>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</si>
  <si>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</si>
  <si>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</si>
  <si>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</si>
  <si>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</si>
  <si>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</si>
  <si>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</si>
  <si>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</si>
  <si>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</si>
  <si>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</si>
  <si>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</si>
  <si>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</si>
  <si>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</si>
  <si>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</si>
  <si>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</si>
  <si>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</si>
  <si>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</si>
  <si>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</si>
  <si>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</si>
  <si>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</si>
  <si>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</si>
  <si>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</si>
  <si>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</si>
  <si>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</si>
  <si>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</si>
  <si>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</si>
  <si>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</si>
  <si>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</si>
  <si>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</si>
  <si>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</si>
  <si>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</si>
  <si>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</si>
  <si>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</si>
  <si>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</si>
  <si>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</si>
  <si>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</si>
  <si>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</si>
  <si>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</si>
  <si>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</si>
  <si>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</si>
  <si>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</si>
  <si>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</si>
  <si>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</si>
  <si>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</si>
  <si>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</si>
  <si>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</si>
  <si>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</si>
  <si>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</si>
  <si>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</si>
  <si>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</si>
  <si>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</si>
  <si>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</si>
  <si>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</si>
  <si>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</si>
  <si>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</si>
  <si>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</si>
  <si>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</si>
  <si>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</si>
  <si>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</si>
  <si>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</si>
  <si>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</si>
  <si>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</si>
  <si>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</si>
  <si>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</si>
  <si>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</si>
  <si>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</si>
  <si>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</si>
  <si>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</si>
  <si>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</si>
  <si>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</si>
  <si>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</si>
  <si>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</si>
  <si>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</si>
  <si>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</si>
  <si>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</si>
  <si>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</si>
  <si>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</si>
  <si>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</si>
  <si>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</si>
  <si>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</si>
  <si>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</si>
  <si>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</si>
  <si>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</si>
  <si>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</si>
  <si>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</si>
  <si>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</si>
  <si>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</si>
  <si>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</si>
  <si>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</si>
  <si>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</si>
  <si>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</si>
  <si>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</si>
  <si>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</si>
  <si>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</si>
  <si>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</si>
  <si>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</si>
  <si>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</si>
  <si>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</si>
  <si>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</si>
  <si>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</si>
  <si>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</si>
  <si>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</si>
  <si>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</si>
  <si>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</si>
  <si>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</si>
  <si>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</si>
  <si>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</si>
  <si>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</si>
  <si>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</si>
  <si>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</si>
  <si>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</si>
  <si>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</si>
  <si>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</si>
  <si>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</si>
  <si>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</si>
  <si>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</si>
  <si>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</si>
  <si>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</si>
  <si>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</si>
  <si>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</si>
  <si>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</si>
  <si>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</si>
  <si>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</si>
  <si>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</si>
  <si>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</si>
  <si>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</si>
  <si>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</si>
  <si>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</si>
  <si>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</si>
  <si>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</si>
  <si>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</si>
  <si>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</si>
  <si>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</si>
  <si>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</si>
  <si>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</si>
  <si>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</si>
  <si>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</si>
  <si>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</si>
  <si>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</si>
  <si>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</si>
  <si>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</si>
  <si>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</si>
  <si>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</si>
  <si>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</si>
  <si>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</si>
  <si>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</si>
  <si>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</si>
  <si>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</si>
  <si>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</si>
  <si>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</si>
  <si>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</si>
  <si>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</si>
  <si>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</si>
  <si>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</si>
  <si>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</si>
  <si>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</si>
  <si>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</si>
  <si>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</si>
  <si>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</si>
  <si>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</si>
  <si>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</si>
  <si>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</si>
  <si>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</si>
  <si>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</si>
  <si>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</si>
  <si>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</si>
  <si>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</si>
  <si>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</si>
  <si>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</si>
  <si>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</si>
  <si>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</si>
  <si>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</si>
  <si>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</si>
  <si>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</si>
  <si>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</si>
  <si>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</si>
  <si>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</si>
  <si>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</si>
  <si>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</si>
  <si>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</si>
  <si>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</si>
  <si>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</si>
  <si>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</si>
  <si>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</si>
  <si>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</si>
  <si>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</si>
  <si>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</si>
  <si>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</si>
  <si>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</si>
  <si>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</si>
  <si>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</si>
  <si>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</si>
  <si>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</si>
  <si>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</si>
  <si>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</si>
  <si>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</si>
  <si>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</si>
  <si>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</si>
  <si>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</si>
  <si>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</si>
  <si>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</si>
  <si>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</si>
  <si>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</si>
  <si>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</si>
  <si>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</si>
  <si>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</si>
  <si>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</si>
  <si>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</si>
  <si>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</si>
  <si>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</si>
  <si>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</si>
  <si>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</si>
  <si>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</si>
  <si>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</si>
  <si>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</si>
  <si>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</si>
  <si>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</si>
  <si>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</si>
  <si>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</si>
  <si>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</si>
  <si>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</si>
  <si>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</si>
  <si>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</si>
  <si>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</si>
  <si>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</si>
  <si>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</si>
  <si>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</si>
  <si>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</si>
  <si>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</si>
  <si>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</si>
  <si>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</si>
  <si>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</si>
  <si>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</si>
  <si>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</si>
  <si>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</si>
  <si>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</si>
  <si>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</si>
  <si>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</si>
  <si>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</si>
  <si>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</si>
  <si>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</si>
  <si>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</si>
  <si>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</si>
  <si>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</si>
  <si>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</si>
  <si>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</si>
  <si>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</si>
  <si>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</si>
  <si>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</si>
  <si>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</si>
  <si>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</si>
  <si>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</si>
  <si>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</si>
  <si>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</si>
  <si>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</si>
  <si>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</si>
  <si>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</si>
  <si>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</si>
  <si>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</si>
  <si>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</si>
  <si>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</si>
  <si>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</si>
  <si>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</si>
  <si>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</si>
  <si>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</si>
  <si>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</si>
  <si>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</si>
  <si>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</si>
  <si>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</si>
  <si>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</si>
  <si>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</si>
  <si>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</si>
  <si>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</si>
  <si>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</si>
  <si>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</si>
  <si>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</si>
  <si>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</si>
  <si>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</si>
  <si>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</si>
  <si>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</si>
  <si>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</si>
  <si>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</si>
  <si>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</si>
  <si>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</si>
  <si>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</si>
  <si>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</si>
  <si>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</si>
  <si>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</si>
  <si>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</si>
  <si>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</si>
  <si>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</si>
  <si>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</si>
  <si>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</si>
  <si>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</si>
  <si>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</si>
  <si>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</si>
  <si>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</si>
  <si>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</si>
  <si>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</si>
  <si>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</si>
  <si>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</si>
  <si>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</si>
  <si>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</si>
  <si>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</si>
  <si>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</si>
  <si>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</si>
  <si>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</si>
  <si>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</si>
  <si>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</si>
  <si>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</si>
  <si>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</si>
  <si>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</si>
  <si>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</si>
  <si>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</si>
  <si>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</si>
  <si>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</si>
  <si>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</si>
  <si>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</si>
  <si>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</si>
  <si>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</si>
  <si>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</si>
  <si>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</si>
  <si>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</si>
  <si>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</si>
  <si>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</si>
  <si>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</si>
  <si>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</si>
  <si>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</si>
  <si>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</si>
  <si>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</si>
  <si>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</si>
  <si>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</si>
  <si>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</si>
  <si>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</si>
  <si>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</si>
  <si>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</si>
  <si>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</si>
  <si>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</si>
  <si>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</si>
  <si>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</si>
  <si>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</si>
  <si>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</si>
  <si>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</si>
  <si>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</si>
  <si>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</si>
  <si>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</si>
  <si>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</si>
  <si>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</si>
  <si>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</si>
  <si>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</si>
  <si>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</si>
  <si>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</si>
  <si>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</si>
  <si>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</si>
  <si>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</si>
  <si>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</si>
  <si>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</si>
  <si>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</si>
  <si>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</si>
  <si>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</si>
  <si>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</si>
  <si>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</si>
  <si>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</si>
  <si>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</si>
  <si>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</si>
  <si>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</si>
  <si>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</si>
  <si>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</si>
  <si>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</si>
  <si>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</si>
  <si>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</si>
  <si>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</si>
  <si>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</si>
  <si>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</si>
  <si>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</si>
  <si>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</si>
  <si>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</si>
  <si>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</si>
  <si>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</si>
  <si>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</si>
  <si>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</si>
  <si>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</si>
  <si>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</si>
  <si>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</si>
  <si>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</si>
  <si>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</si>
  <si>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</si>
  <si>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</si>
  <si>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</si>
  <si>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</si>
  <si>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</si>
  <si>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</si>
  <si>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</si>
  <si>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</si>
  <si>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</si>
  <si>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</si>
  <si>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</si>
  <si>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</si>
  <si>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</si>
  <si>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</si>
  <si>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</si>
  <si>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</si>
  <si>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</si>
  <si>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</si>
  <si>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</si>
  <si>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</si>
  <si>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</si>
  <si>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</si>
  <si>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</si>
  <si>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</si>
  <si>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</si>
  <si>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</si>
  <si>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</si>
  <si>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</si>
  <si>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</si>
  <si>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</si>
  <si>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</si>
  <si>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</si>
  <si>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</si>
  <si>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</si>
  <si>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</si>
  <si>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</si>
  <si>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</si>
  <si>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</si>
  <si>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</si>
  <si>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</si>
  <si>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</si>
  <si>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</si>
  <si>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</si>
  <si>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</si>
  <si>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</si>
  <si>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</si>
  <si>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</si>
  <si>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</si>
  <si>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</si>
  <si>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</si>
  <si>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</si>
  <si>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</si>
  <si>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</si>
  <si>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</si>
  <si>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</si>
  <si>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</si>
  <si>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</si>
  <si>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</si>
  <si>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</si>
  <si>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</si>
  <si>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</si>
  <si>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</si>
  <si>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</si>
  <si>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</si>
  <si>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</si>
  <si>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</si>
  <si>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</si>
  <si>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</si>
  <si>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</si>
  <si>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</si>
  <si>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</si>
  <si>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</si>
  <si>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</si>
  <si>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</si>
  <si>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</si>
  <si>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</si>
  <si>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</si>
  <si>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</si>
  <si>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</si>
  <si>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</si>
  <si>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</si>
  <si>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</si>
  <si>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</si>
  <si>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</si>
  <si>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</si>
  <si>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</si>
  <si>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</si>
  <si>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</si>
  <si>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</si>
  <si>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</si>
  <si>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</si>
  <si>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</si>
  <si>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</si>
  <si>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</si>
  <si>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</si>
  <si>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</si>
  <si>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</si>
  <si>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</si>
  <si>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</si>
  <si>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</si>
  <si>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</si>
  <si>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</si>
  <si>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</si>
  <si>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</si>
  <si>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</si>
  <si>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</si>
  <si>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</si>
  <si>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</si>
  <si>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</si>
  <si>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</si>
  <si>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</si>
  <si>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</si>
  <si>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</si>
  <si>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</si>
  <si>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</si>
  <si>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</si>
  <si>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</si>
  <si>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</si>
  <si>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</si>
  <si>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</si>
  <si>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</si>
  <si>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</si>
  <si>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</si>
  <si>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</si>
  <si>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</si>
  <si>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</si>
  <si>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</si>
  <si>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</si>
  <si>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</si>
  <si>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</si>
  <si>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</si>
  <si>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</si>
  <si>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</si>
  <si>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</si>
  <si>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</si>
  <si>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</si>
  <si>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</si>
  <si>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</si>
  <si>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</si>
  <si>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</si>
  <si>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</si>
  <si>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</si>
  <si>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</si>
  <si>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</si>
  <si>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</si>
  <si>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</si>
  <si>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</si>
  <si>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</si>
  <si>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</si>
  <si>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</si>
  <si>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</si>
  <si>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</si>
  <si>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</si>
  <si>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</si>
  <si>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</si>
  <si>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</si>
  <si>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</si>
  <si>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</si>
  <si>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</si>
  <si>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</si>
  <si>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</si>
  <si>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</si>
  <si>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</si>
  <si>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</si>
  <si>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</si>
  <si>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</si>
  <si>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</si>
  <si>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</si>
  <si>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</si>
  <si>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</si>
  <si>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</si>
  <si>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</si>
  <si>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</si>
  <si>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</si>
  <si>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</si>
  <si>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</si>
  <si>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</si>
  <si>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</si>
  <si>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</si>
  <si>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</si>
  <si>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</si>
  <si>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</si>
  <si>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</si>
  <si>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</si>
  <si>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</si>
  <si>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</si>
  <si>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</si>
  <si>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</si>
  <si>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</si>
  <si>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</si>
  <si>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</si>
  <si>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</si>
  <si>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</si>
  <si>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</si>
  <si>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</si>
  <si>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</si>
  <si>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</si>
  <si>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</si>
  <si>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</si>
  <si>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</si>
  <si>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</si>
  <si>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</si>
  <si>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</si>
  <si>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</si>
  <si>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</si>
  <si>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</si>
  <si>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</si>
  <si>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</si>
  <si>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</si>
  <si>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</si>
  <si>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</si>
  <si>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</si>
  <si>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</si>
  <si>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</si>
  <si>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</si>
  <si>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</si>
  <si>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</si>
  <si>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</si>
  <si>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</si>
  <si>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</si>
  <si>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</si>
  <si>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</si>
  <si>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</si>
  <si>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</si>
  <si>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</si>
  <si>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</si>
  <si>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</si>
  <si>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</si>
  <si>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</si>
  <si>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</si>
  <si>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</si>
  <si>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</si>
  <si>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</si>
  <si>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</si>
  <si>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</si>
  <si>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</si>
  <si>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</si>
  <si>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</si>
  <si>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</si>
  <si>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</si>
  <si>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</si>
  <si>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</si>
  <si>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</si>
  <si>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</si>
  <si>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</si>
  <si>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</si>
  <si>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</si>
  <si>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</si>
  <si>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</si>
  <si>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</si>
  <si>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</si>
  <si>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</si>
  <si>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</si>
  <si>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</si>
  <si>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</si>
  <si>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</si>
  <si>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</si>
  <si>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</si>
  <si>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</si>
  <si>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</si>
  <si>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</si>
  <si>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</si>
  <si>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</si>
  <si>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</si>
  <si>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</si>
  <si>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</si>
  <si>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</si>
  <si>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</si>
  <si>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</si>
  <si>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</si>
  <si>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</si>
  <si>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</si>
  <si>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</si>
  <si>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</si>
  <si>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</si>
  <si>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</si>
  <si>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</si>
  <si>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</si>
  <si>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</si>
  <si>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</si>
  <si>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</si>
  <si>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</si>
  <si>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</si>
  <si>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</si>
  <si>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</si>
  <si>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</si>
  <si>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</si>
  <si>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</si>
  <si>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</si>
  <si>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</si>
  <si>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</si>
  <si>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</si>
  <si>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</si>
  <si>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</si>
  <si>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</si>
  <si>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</si>
  <si>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</si>
  <si>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</si>
  <si>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</si>
  <si>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</si>
  <si>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</si>
  <si>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</si>
  <si>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</si>
  <si>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</si>
  <si>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</si>
  <si>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</si>
  <si>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</si>
  <si>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</si>
  <si>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</si>
  <si>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</si>
  <si>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</si>
  <si>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</si>
  <si>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</si>
  <si>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</si>
  <si>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</si>
  <si>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</si>
  <si>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</si>
  <si>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</si>
  <si>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</si>
  <si>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</si>
  <si>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</si>
  <si>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</si>
  <si>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</si>
  <si>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</si>
  <si>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</si>
  <si>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</si>
  <si>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</si>
  <si>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</si>
  <si>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</si>
  <si>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</si>
  <si>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</si>
  <si>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</si>
  <si>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</si>
  <si>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</si>
  <si>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</si>
  <si>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</si>
  <si>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</si>
  <si>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</si>
  <si>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</si>
  <si>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</si>
  <si>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</si>
  <si>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</si>
  <si>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</si>
  <si>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</si>
  <si>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</si>
  <si>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</si>
  <si>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</si>
  <si>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</si>
  <si>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</si>
  <si>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</si>
  <si>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</si>
  <si>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</si>
  <si>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</si>
  <si>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</si>
  <si>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</si>
  <si>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</si>
  <si>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</si>
  <si>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</si>
  <si>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</si>
  <si>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</si>
  <si>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</si>
  <si>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</si>
  <si>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</si>
  <si>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</si>
  <si>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</si>
  <si>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</si>
  <si>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</si>
  <si>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</si>
  <si>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</si>
  <si>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</si>
  <si>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</si>
  <si>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</si>
  <si>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</si>
  <si>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</si>
  <si>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</si>
  <si>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</si>
  <si>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</si>
  <si>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</si>
  <si>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</si>
  <si>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</si>
  <si>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</si>
  <si>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</si>
  <si>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</si>
  <si>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</si>
  <si>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</si>
  <si>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</si>
  <si>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</si>
  <si>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</si>
  <si>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</si>
  <si>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</si>
  <si>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</si>
  <si>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</si>
  <si>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</si>
  <si>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</si>
  <si>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</si>
  <si>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</si>
  <si>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</si>
  <si>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</si>
  <si>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</si>
  <si>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</si>
  <si>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</si>
  <si>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</si>
  <si>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</si>
  <si>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</si>
  <si>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</si>
  <si>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</si>
  <si>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</si>
  <si>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</si>
  <si>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</si>
  <si>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</si>
  <si>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</si>
  <si>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</si>
  <si>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</si>
  <si>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</si>
  <si>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</si>
  <si>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</si>
  <si>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</si>
  <si>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</si>
  <si>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</si>
  <si>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</si>
  <si>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</si>
  <si>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</si>
  <si>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</si>
  <si>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</si>
  <si>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</si>
  <si>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</si>
  <si>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</si>
  <si>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</si>
  <si>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</si>
  <si>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</si>
  <si>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</si>
  <si>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</si>
  <si>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</si>
  <si>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</si>
  <si>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</si>
  <si>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</si>
  <si>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</si>
  <si>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</si>
  <si>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</si>
  <si>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</si>
  <si>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</si>
  <si>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</si>
  <si>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</si>
  <si>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</si>
  <si>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</si>
  <si>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</si>
  <si>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</si>
  <si>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</si>
  <si>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</si>
  <si>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</si>
  <si>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</si>
  <si>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</si>
  <si>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</si>
  <si>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</si>
  <si>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</si>
  <si>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</si>
  <si>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</si>
  <si>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</si>
  <si>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</si>
  <si>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</si>
  <si>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</si>
  <si>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</si>
  <si>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</si>
  <si>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</si>
  <si>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</si>
  <si>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</si>
  <si>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</si>
  <si>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</si>
  <si>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</si>
  <si>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</si>
  <si>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</si>
  <si>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</si>
  <si>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</si>
  <si>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</si>
  <si>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</si>
  <si>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</si>
  <si>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</si>
  <si>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</si>
  <si>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</si>
  <si>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</si>
  <si>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</si>
  <si>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</si>
  <si>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</si>
  <si>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</si>
  <si>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</si>
  <si>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</si>
  <si>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</si>
  <si>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</si>
  <si>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</si>
  <si>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</si>
  <si>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</si>
  <si>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</si>
  <si>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</si>
  <si>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</si>
  <si>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</si>
  <si>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</si>
  <si>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</si>
  <si>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</si>
  <si>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</si>
  <si>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</si>
  <si>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</si>
  <si>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</si>
  <si>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</si>
  <si>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</si>
  <si>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</si>
  <si>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</si>
  <si>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</si>
  <si>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</si>
  <si>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</si>
  <si>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</si>
  <si>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</si>
  <si>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</si>
  <si>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</si>
  <si>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</si>
  <si>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</si>
  <si>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</si>
  <si>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</si>
  <si>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</si>
  <si>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</si>
  <si>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</si>
  <si>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</si>
  <si>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</si>
  <si>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</si>
  <si>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</si>
  <si>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</si>
  <si>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</si>
  <si>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</si>
  <si>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</si>
  <si>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</si>
  <si>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</si>
  <si>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</si>
  <si>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</si>
  <si>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</si>
  <si>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</si>
  <si>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</si>
  <si>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</si>
  <si>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</si>
  <si>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</si>
  <si>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</si>
  <si>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</si>
  <si>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</si>
  <si>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</si>
  <si>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</si>
  <si>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</si>
  <si>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</si>
  <si>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</si>
  <si>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</si>
  <si>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</si>
  <si>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</si>
  <si>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</si>
  <si>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</si>
  <si>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</si>
  <si>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</si>
  <si>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</si>
  <si>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</si>
  <si>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</si>
  <si>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</si>
  <si>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</si>
  <si>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</si>
  <si>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</si>
  <si>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</si>
  <si>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</si>
  <si>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</si>
  <si>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</si>
  <si>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</si>
  <si>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</si>
  <si>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</si>
  <si>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</si>
  <si>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</si>
  <si>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</si>
  <si>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</si>
  <si>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</si>
  <si>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</si>
  <si>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</si>
  <si>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</si>
  <si>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</si>
  <si>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</si>
  <si>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</si>
  <si>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</si>
  <si>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</si>
  <si>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</si>
  <si>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</si>
  <si>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</si>
  <si>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</si>
  <si>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</si>
  <si>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</si>
  <si>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</si>
  <si>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</si>
  <si>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</si>
  <si>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</si>
  <si>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</si>
  <si>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</si>
  <si>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</si>
  <si>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</si>
  <si>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</si>
  <si>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</si>
  <si>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</si>
  <si>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</si>
  <si>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</si>
  <si>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</si>
  <si>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</si>
  <si>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</si>
  <si>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</si>
  <si>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</si>
  <si>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</si>
  <si>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</si>
  <si>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</si>
  <si>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</si>
  <si>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</si>
  <si>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</si>
  <si>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</si>
  <si>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</si>
  <si>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</si>
  <si>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</si>
  <si>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</si>
  <si>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</si>
  <si>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</si>
  <si>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</si>
  <si>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</si>
  <si>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</si>
  <si>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</si>
  <si>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</si>
  <si>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</si>
  <si>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</si>
  <si>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</si>
  <si>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</si>
  <si>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</si>
  <si>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</si>
  <si>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</si>
  <si>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</si>
  <si>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</si>
  <si>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</si>
  <si>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</si>
  <si>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</si>
  <si>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</si>
  <si>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</si>
  <si>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</si>
  <si>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</si>
  <si>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</si>
  <si>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</si>
  <si>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</si>
  <si>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</si>
  <si>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</si>
  <si>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</si>
  <si>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</si>
  <si>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</si>
  <si>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</si>
  <si>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</si>
  <si>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</si>
  <si>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</si>
  <si>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</si>
  <si>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</si>
  <si>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</si>
  <si>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</si>
  <si>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</si>
  <si>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</si>
  <si>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</si>
  <si>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</si>
  <si>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</si>
  <si>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</si>
  <si>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</si>
  <si>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</si>
  <si>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</si>
  <si>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</si>
  <si>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</si>
  <si>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</si>
  <si>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</si>
  <si>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</si>
  <si>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</si>
  <si>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</si>
  <si>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</si>
  <si>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</si>
  <si>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</si>
  <si>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</si>
  <si>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</si>
  <si>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</si>
  <si>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</si>
  <si>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</si>
  <si>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</si>
  <si>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</si>
  <si>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</si>
  <si>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</si>
  <si>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</si>
  <si>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</si>
  <si>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</si>
  <si>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</si>
  <si>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</si>
  <si>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</si>
  <si>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</si>
  <si>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</si>
  <si>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</si>
  <si>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</si>
  <si>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</si>
  <si>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</si>
  <si>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</si>
  <si>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</si>
  <si>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</si>
  <si>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</si>
  <si>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</si>
  <si>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</si>
  <si>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</si>
  <si>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</si>
  <si>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</si>
  <si>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</si>
  <si>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</si>
  <si>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</si>
  <si>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</si>
  <si>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</si>
  <si>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</si>
  <si>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</si>
  <si>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</si>
  <si>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</si>
  <si>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</si>
  <si>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</si>
  <si>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</si>
  <si>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</si>
  <si>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</si>
  <si>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</si>
  <si>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</si>
  <si>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</si>
  <si>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</si>
  <si>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</si>
  <si>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</si>
  <si>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</si>
  <si>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</si>
  <si>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</si>
  <si>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</si>
  <si>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</si>
  <si>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</si>
  <si>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</si>
  <si>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</si>
  <si>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</si>
  <si>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</si>
  <si>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</si>
  <si>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</si>
  <si>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</si>
  <si>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</si>
  <si>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</si>
  <si>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</si>
  <si>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</si>
  <si>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</si>
  <si>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</si>
  <si>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</si>
  <si>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</si>
  <si>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</si>
  <si>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</si>
  <si>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</si>
  <si>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</si>
  <si>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</si>
  <si>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</si>
  <si>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</si>
  <si>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</si>
  <si>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</si>
  <si>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</si>
  <si>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</si>
  <si>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</si>
  <si>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</si>
  <si>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</si>
  <si>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</si>
  <si>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</si>
  <si>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</si>
  <si>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</si>
  <si>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</si>
  <si>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</si>
  <si>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</si>
  <si>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</si>
  <si>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</si>
  <si>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</si>
  <si>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</si>
  <si>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</si>
  <si>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</si>
  <si>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</si>
  <si>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</si>
  <si>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</si>
  <si>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</si>
  <si>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</si>
  <si>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</si>
  <si>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</si>
  <si>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</si>
  <si>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</si>
  <si>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</si>
  <si>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</si>
  <si>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</si>
  <si>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</si>
  <si>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</si>
  <si>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</si>
  <si>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</si>
  <si>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</si>
  <si>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</si>
  <si>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</si>
  <si>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</si>
  <si>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</si>
  <si>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</si>
  <si>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</si>
  <si>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</si>
  <si>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</si>
  <si>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</si>
  <si>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</si>
  <si>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</si>
  <si>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</si>
  <si>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</si>
  <si>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</si>
  <si>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</si>
  <si>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</si>
  <si>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</si>
  <si>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</si>
  <si>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</si>
  <si>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</si>
  <si>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</si>
  <si>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</si>
  <si>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</si>
  <si>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</si>
  <si>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</si>
  <si>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</si>
  <si>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</si>
  <si>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</si>
  <si>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</si>
  <si>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</si>
  <si>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</si>
  <si>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</si>
  <si>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</si>
  <si>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</si>
  <si>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</si>
  <si>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</si>
  <si>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</si>
  <si>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</si>
  <si>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</si>
  <si>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</si>
  <si>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</si>
  <si>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</si>
  <si>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</si>
  <si>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</si>
  <si>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</si>
  <si>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</si>
  <si>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</si>
  <si>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</si>
  <si>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</si>
  <si>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</si>
  <si>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</si>
  <si>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</si>
  <si>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</si>
  <si>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</si>
  <si>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</si>
  <si>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</si>
  <si>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</si>
  <si>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</si>
  <si>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</si>
  <si>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</si>
  <si>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</si>
  <si>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</si>
  <si>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</si>
  <si>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</si>
  <si>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</si>
  <si>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</si>
  <si>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</si>
  <si>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</si>
  <si>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</si>
  <si>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</si>
  <si>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</si>
  <si>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</si>
  <si>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</si>
  <si>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</si>
  <si>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</si>
  <si>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</si>
  <si>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</si>
  <si>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</si>
  <si>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</si>
  <si>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</si>
  <si>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</si>
  <si>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</si>
  <si>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</si>
  <si>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</si>
  <si>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</si>
  <si>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</si>
  <si>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</si>
  <si>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</si>
  <si>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</si>
  <si>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</si>
  <si>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</si>
  <si>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</si>
  <si>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</si>
  <si>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</si>
  <si>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</si>
  <si>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</si>
  <si>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</si>
  <si>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</si>
  <si>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</si>
  <si>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</si>
  <si>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</si>
  <si>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</si>
  <si>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</si>
  <si>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</si>
  <si>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</si>
  <si>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</si>
  <si>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</si>
  <si>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</si>
  <si>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</si>
  <si>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</si>
  <si>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</si>
  <si>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</si>
  <si>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</si>
  <si>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</si>
  <si>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</si>
  <si>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</si>
  <si>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</si>
  <si>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</si>
  <si>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</si>
  <si>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</si>
  <si>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</si>
  <si>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</si>
  <si>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</si>
  <si>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</si>
  <si>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</si>
  <si>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</si>
  <si>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</si>
  <si>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</si>
  <si>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</si>
  <si>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</si>
  <si>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</si>
  <si>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</si>
  <si>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</si>
  <si>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</si>
  <si>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</si>
  <si>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</si>
  <si>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</si>
  <si>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</si>
  <si>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</si>
  <si>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</si>
  <si>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</si>
  <si>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</si>
  <si>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</si>
  <si>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</si>
  <si>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</si>
  <si>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</si>
  <si>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</si>
  <si>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</si>
  <si>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</si>
  <si>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</si>
  <si>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</si>
  <si>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</si>
  <si>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</si>
  <si>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</si>
  <si>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</si>
  <si>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</si>
  <si>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</si>
  <si>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</si>
  <si>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</si>
  <si>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</si>
  <si>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</si>
  <si>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</si>
  <si>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</si>
  <si>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</si>
  <si>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</si>
  <si>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</si>
  <si>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</si>
  <si>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</si>
  <si>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</si>
  <si>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</si>
  <si>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</si>
  <si>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</si>
  <si>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</si>
  <si>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</si>
  <si>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</si>
  <si>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</si>
  <si>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</si>
  <si>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</si>
  <si>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</si>
  <si>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</si>
  <si>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</si>
  <si>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</si>
  <si>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</si>
  <si>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</si>
  <si>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</si>
  <si>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</si>
  <si>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</si>
  <si>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</si>
  <si>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</si>
  <si>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</si>
  <si>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</si>
  <si>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</si>
  <si>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</si>
  <si>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</si>
  <si>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</si>
  <si>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</si>
  <si>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</si>
  <si>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</si>
  <si>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</si>
  <si>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</si>
  <si>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</si>
  <si>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</si>
  <si>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</si>
  <si>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</si>
  <si>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</si>
  <si>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</si>
  <si>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</si>
  <si>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</si>
  <si>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</si>
  <si>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</si>
  <si>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</si>
  <si>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</si>
  <si>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</si>
  <si>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</si>
  <si>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</si>
  <si>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</si>
  <si>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</si>
  <si>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</si>
  <si>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</si>
  <si>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</si>
  <si>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</si>
  <si>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</si>
  <si>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</si>
  <si>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</si>
  <si>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</si>
  <si>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</si>
  <si>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</si>
  <si>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</si>
  <si>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</si>
  <si>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</si>
  <si>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</si>
  <si>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</si>
  <si>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</si>
  <si>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</si>
  <si>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</si>
  <si>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</si>
  <si>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</si>
  <si>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</si>
  <si>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</si>
  <si>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</si>
  <si>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</si>
  <si>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</si>
  <si>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</si>
  <si>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</si>
  <si>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</si>
  <si>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</si>
  <si>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</si>
  <si>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</si>
  <si>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</si>
  <si>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</si>
  <si>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</si>
  <si>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</si>
  <si>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</si>
  <si>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</si>
  <si>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</si>
  <si>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</si>
  <si>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</si>
  <si>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</si>
  <si>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</si>
  <si>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</si>
  <si>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</si>
  <si>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</si>
  <si>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</si>
  <si>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</si>
  <si>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</si>
  <si>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</si>
  <si>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</si>
  <si>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</si>
  <si>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</si>
  <si>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</si>
  <si>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</si>
  <si>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</si>
  <si>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</si>
  <si>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</si>
  <si>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</si>
  <si>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</si>
  <si>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</si>
  <si>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</si>
  <si>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</si>
  <si>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</si>
  <si>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</si>
  <si>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</si>
  <si>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</si>
  <si>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</si>
  <si>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</si>
  <si>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</si>
  <si>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</si>
  <si>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</si>
  <si>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</si>
  <si>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</si>
  <si>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</si>
  <si>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</si>
  <si>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</si>
  <si>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</si>
  <si>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</si>
  <si>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</si>
  <si>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</si>
  <si>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</si>
  <si>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</si>
  <si>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</si>
  <si>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</si>
  <si>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</si>
  <si>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</si>
  <si>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</si>
  <si>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</si>
  <si>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</si>
  <si>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</si>
  <si>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</si>
  <si>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</si>
  <si>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</si>
  <si>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</si>
  <si>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</si>
  <si>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</si>
  <si>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</si>
  <si>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</si>
  <si>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</si>
  <si>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</si>
  <si>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</si>
  <si>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</si>
  <si>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</si>
  <si>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</si>
  <si>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</si>
  <si>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</si>
  <si>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</si>
  <si>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</si>
  <si>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</si>
  <si>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</si>
  <si>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</si>
  <si>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</si>
  <si>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</si>
  <si>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</si>
  <si>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</si>
  <si>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</si>
  <si>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</si>
  <si>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</si>
  <si>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</si>
  <si>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</si>
  <si>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</si>
  <si>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</si>
  <si>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</si>
  <si>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</si>
  <si>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</si>
  <si>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</si>
  <si>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</si>
  <si>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</si>
  <si>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</si>
  <si>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</si>
  <si>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</si>
  <si>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</si>
  <si>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</si>
  <si>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</si>
  <si>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</si>
  <si>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</si>
  <si>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</si>
  <si>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</si>
  <si>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</si>
  <si>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</si>
  <si>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</si>
  <si>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</si>
  <si>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</si>
  <si>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</si>
  <si>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</si>
  <si>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</si>
  <si>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</si>
  <si>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</si>
  <si>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</si>
  <si>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</si>
  <si>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</si>
  <si>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</si>
  <si>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</si>
  <si>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</si>
  <si>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</si>
  <si>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</si>
  <si>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</si>
  <si>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</si>
  <si>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</si>
  <si>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</si>
  <si>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</si>
  <si>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</si>
  <si>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</si>
  <si>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</si>
  <si>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</si>
  <si>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</si>
  <si>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</si>
  <si>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</si>
  <si>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</si>
  <si>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</si>
  <si>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</si>
  <si>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</si>
  <si>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</si>
  <si>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</si>
  <si>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</si>
  <si>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</si>
  <si>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</si>
  <si>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</si>
  <si>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</si>
  <si>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</si>
  <si>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</si>
  <si>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</si>
  <si>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</si>
  <si>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</si>
  <si>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</si>
  <si>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</si>
  <si>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</si>
  <si>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</si>
  <si>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</si>
  <si>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</si>
  <si>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</si>
  <si>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</si>
  <si>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</si>
  <si>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</si>
  <si>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</si>
  <si>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</si>
  <si>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</si>
  <si>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</si>
  <si>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</si>
  <si>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</si>
  <si>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</si>
  <si>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</si>
  <si>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</si>
  <si>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</si>
  <si>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</si>
  <si>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</si>
  <si>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</si>
  <si>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</si>
  <si>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</si>
  <si>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</si>
  <si>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</si>
  <si>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</si>
  <si>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</si>
  <si>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</si>
  <si>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</si>
  <si>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</si>
  <si>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</si>
  <si>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</si>
  <si>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</si>
  <si>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</si>
  <si>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</si>
  <si>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</si>
  <si>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</si>
  <si>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</si>
  <si>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</si>
  <si>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</si>
  <si>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</si>
  <si>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</si>
  <si>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</si>
  <si>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</si>
  <si>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</si>
  <si>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</si>
  <si>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</si>
  <si>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</si>
  <si>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</si>
  <si>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</si>
  <si>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</si>
  <si>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</si>
  <si>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</si>
  <si>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</si>
  <si>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</si>
  <si>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</si>
  <si>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</si>
  <si>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</si>
  <si>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</si>
  <si>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</si>
  <si>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</si>
  <si>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</si>
  <si>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</si>
  <si>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</si>
  <si>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</si>
  <si>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</si>
  <si>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</si>
  <si>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</si>
  <si>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</si>
  <si>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</si>
  <si>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</si>
  <si>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</si>
  <si>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</si>
  <si>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</si>
  <si>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</si>
  <si>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</si>
  <si>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</si>
  <si>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</si>
  <si>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</si>
  <si>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</si>
  <si>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</si>
  <si>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</si>
  <si>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</si>
  <si>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</si>
  <si>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</si>
  <si>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</si>
  <si>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</si>
  <si>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</si>
  <si>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</si>
  <si>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</si>
  <si>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</si>
  <si>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</si>
  <si>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</si>
  <si>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</si>
  <si>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</si>
  <si>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</si>
  <si>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</si>
  <si>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</si>
  <si>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</si>
  <si>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</si>
  <si>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</si>
  <si>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</si>
  <si>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</si>
  <si>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</si>
  <si>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</si>
  <si>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</si>
  <si>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</si>
  <si>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</si>
  <si>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</si>
  <si>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</si>
  <si>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</si>
  <si>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</si>
  <si>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</si>
  <si>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</si>
  <si>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</si>
  <si>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</si>
  <si>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</si>
  <si>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</si>
  <si>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</si>
  <si>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</si>
  <si>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</si>
  <si>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</si>
  <si>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</si>
  <si>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</si>
  <si>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</si>
  <si>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</si>
  <si>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</si>
  <si>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</si>
  <si>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</si>
  <si>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</si>
  <si>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</si>
  <si>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</si>
  <si>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</si>
  <si>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</si>
  <si>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</si>
  <si>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</si>
  <si>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</si>
  <si>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</si>
  <si>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</si>
  <si>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</si>
  <si>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</si>
  <si>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</si>
  <si>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</si>
  <si>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</si>
  <si>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</si>
  <si>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</si>
  <si>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</si>
  <si>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</si>
  <si>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</si>
  <si>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</si>
  <si>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</si>
  <si>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</si>
  <si>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</si>
  <si>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</si>
  <si>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</si>
  <si>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</si>
  <si>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</si>
  <si>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</si>
  <si>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</si>
  <si>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</si>
  <si>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</si>
  <si>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</si>
  <si>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</si>
  <si>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</si>
  <si>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</si>
  <si>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</si>
  <si>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</si>
  <si>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</si>
  <si>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</si>
  <si>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</si>
  <si>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</si>
  <si>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</si>
  <si>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</si>
  <si>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</si>
  <si>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</si>
  <si>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</si>
  <si>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</si>
  <si>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</si>
  <si>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</si>
  <si>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</si>
  <si>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</si>
  <si>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</si>
  <si>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</si>
  <si>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</si>
  <si>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</si>
  <si>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</si>
  <si>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</si>
  <si>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</si>
  <si>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</si>
  <si>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</si>
  <si>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</si>
  <si>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</si>
  <si>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</si>
  <si>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</si>
  <si>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</si>
  <si>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</si>
  <si>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</si>
  <si>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</si>
  <si>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</si>
  <si>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</si>
  <si>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</si>
  <si>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</si>
  <si>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</si>
  <si>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</si>
  <si>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</si>
  <si>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</si>
  <si>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</si>
  <si>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</si>
  <si>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</si>
  <si>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</si>
  <si>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</si>
  <si>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</si>
  <si>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</si>
  <si>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</si>
  <si>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</si>
  <si>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</si>
  <si>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</si>
  <si>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</si>
  <si>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</si>
  <si>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</si>
  <si>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</si>
  <si>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</si>
  <si>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</si>
  <si>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</si>
  <si>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</si>
  <si>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</si>
  <si>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</si>
  <si>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</si>
  <si>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</si>
  <si>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</si>
  <si>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</si>
  <si>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</si>
  <si>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</si>
  <si>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</si>
  <si>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</si>
  <si>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</si>
  <si>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</si>
  <si>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</si>
  <si>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</si>
  <si>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</si>
  <si>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</si>
  <si>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</si>
  <si>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</si>
  <si>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</si>
  <si>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</si>
  <si>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</si>
  <si>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</si>
  <si>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</si>
  <si>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</si>
  <si>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</si>
  <si>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</si>
  <si>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</si>
  <si>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</si>
  <si>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</si>
  <si>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</si>
  <si>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</si>
  <si>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</si>
  <si>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</si>
  <si>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</si>
  <si>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</si>
  <si>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</si>
  <si>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</si>
  <si>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</si>
  <si>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</si>
  <si>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</si>
  <si>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</si>
  <si>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</si>
  <si>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</si>
  <si>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</si>
  <si>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</si>
  <si>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</si>
  <si>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</si>
  <si>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</si>
  <si>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</si>
  <si>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</si>
  <si>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</si>
  <si>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</si>
  <si>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</si>
  <si>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</si>
  <si>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</si>
  <si>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</si>
  <si>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</si>
  <si>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</si>
  <si>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</si>
  <si>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</si>
  <si>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</si>
  <si>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</si>
  <si>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</si>
  <si>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</si>
  <si>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</si>
  <si>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</si>
  <si>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</si>
  <si>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</si>
  <si>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</si>
  <si>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</si>
  <si>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</si>
  <si>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</si>
  <si>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</si>
  <si>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</si>
  <si>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</si>
  <si>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</si>
  <si>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</si>
  <si>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</si>
  <si>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</si>
  <si>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</si>
  <si>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</si>
  <si>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</si>
  <si>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</si>
  <si>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</si>
  <si>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</si>
  <si>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</si>
  <si>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</si>
  <si>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</si>
  <si>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</si>
  <si>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</si>
  <si>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</si>
  <si>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</si>
  <si>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</si>
  <si>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</si>
  <si>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</si>
  <si>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</si>
  <si>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</si>
  <si>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</si>
  <si>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</si>
  <si>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</si>
  <si>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</si>
  <si>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</si>
  <si>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</si>
  <si>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</si>
  <si>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</si>
  <si>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</si>
  <si>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</si>
  <si>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</si>
  <si>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</si>
  <si>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</si>
  <si>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</si>
  <si>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</si>
  <si>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</si>
  <si>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</si>
  <si>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</si>
  <si>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</si>
  <si>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</si>
  <si>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</si>
  <si>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</si>
  <si>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</si>
  <si>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</si>
  <si>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</si>
  <si>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</si>
  <si>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</si>
  <si>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</si>
  <si>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</si>
  <si>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</si>
  <si>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</si>
  <si>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</si>
  <si>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</si>
  <si>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</si>
  <si>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</si>
  <si>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</si>
  <si>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</si>
  <si>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</si>
  <si>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</si>
  <si>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</si>
  <si>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</si>
  <si>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</si>
  <si>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</si>
  <si>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</si>
  <si>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</si>
  <si>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</si>
  <si>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</si>
  <si>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</si>
  <si>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</si>
  <si>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</si>
  <si>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</si>
  <si>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</si>
  <si>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</si>
  <si>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</si>
  <si>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</si>
  <si>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</si>
  <si>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</si>
  <si>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</si>
  <si>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</si>
  <si>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</si>
  <si>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</si>
  <si>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</si>
  <si>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</si>
  <si>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</si>
  <si>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</si>
  <si>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</si>
  <si>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</si>
  <si>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</si>
  <si>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</si>
  <si>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</si>
  <si>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</si>
  <si>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</si>
  <si>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</si>
  <si>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</si>
  <si>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</si>
  <si>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</si>
  <si>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</si>
  <si>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</si>
  <si>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</si>
  <si>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</si>
  <si>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</si>
  <si>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</si>
  <si>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</si>
  <si>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</si>
  <si>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</si>
  <si>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</si>
  <si>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</si>
  <si>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</si>
  <si>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</si>
  <si>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</si>
  <si>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</si>
  <si>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</si>
  <si>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</si>
  <si>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</si>
  <si>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</si>
  <si>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</si>
  <si>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</si>
  <si>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</si>
  <si>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</si>
  <si>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</si>
  <si>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</si>
  <si>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</si>
  <si>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</si>
  <si>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</si>
  <si>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</si>
  <si>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</si>
  <si>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</si>
  <si>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</si>
  <si>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</si>
  <si>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</si>
  <si>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</si>
  <si>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</si>
  <si>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</si>
  <si>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</si>
  <si>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</si>
  <si>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</si>
  <si>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</si>
  <si>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</si>
  <si>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</si>
  <si>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</si>
  <si>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</si>
  <si>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</si>
  <si>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</si>
  <si>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</si>
  <si>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</si>
  <si>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</si>
  <si>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</si>
  <si>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</si>
  <si>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</si>
  <si>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</si>
  <si>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</si>
  <si>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</si>
  <si>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</si>
  <si>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</si>
  <si>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</si>
  <si>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</si>
  <si>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</si>
  <si>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</si>
  <si>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</si>
  <si>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</si>
  <si>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</si>
  <si>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</si>
  <si>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</si>
  <si>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</si>
  <si>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</si>
  <si>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</si>
  <si>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</si>
  <si>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</si>
  <si>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</si>
  <si>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</si>
  <si>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</si>
  <si>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</si>
  <si>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</si>
  <si>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</si>
  <si>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</si>
  <si>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</si>
  <si>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</si>
  <si>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</si>
  <si>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</si>
  <si>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</si>
  <si>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</si>
  <si>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</si>
  <si>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</si>
  <si>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</si>
  <si>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</si>
  <si>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</si>
  <si>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</si>
  <si>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</si>
  <si>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</si>
  <si>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</si>
  <si>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</si>
  <si>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</si>
  <si>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</si>
  <si>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</si>
  <si>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</si>
  <si>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</si>
  <si>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</si>
  <si>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</si>
  <si>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</si>
  <si>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</si>
  <si>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</si>
  <si>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</si>
  <si>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</si>
  <si>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</si>
  <si>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</si>
  <si>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</si>
  <si>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</si>
  <si>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</si>
  <si>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</si>
  <si>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</si>
  <si>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</si>
  <si>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</si>
  <si>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</si>
  <si>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</si>
  <si>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</si>
  <si>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</si>
  <si>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</si>
  <si>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</si>
  <si>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</si>
  <si>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</si>
  <si>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</si>
  <si>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</si>
  <si>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</si>
  <si>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</si>
  <si>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</si>
  <si>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</si>
  <si>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</si>
  <si>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</si>
  <si>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</si>
  <si>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</si>
  <si>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</si>
  <si>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</si>
  <si>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</si>
  <si>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</si>
  <si>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</si>
  <si>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</si>
  <si>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</si>
  <si>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</si>
  <si>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</si>
  <si>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</si>
  <si>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</si>
  <si>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</si>
  <si>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</si>
  <si>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</si>
  <si>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</si>
  <si>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</si>
  <si>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</si>
  <si>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</si>
  <si>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</si>
  <si>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</si>
  <si>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</si>
  <si>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</si>
  <si>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</si>
  <si>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</si>
  <si>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</si>
  <si>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</si>
  <si>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</si>
  <si>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</si>
  <si>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</si>
  <si>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</si>
  <si>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</si>
  <si>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</si>
  <si>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</si>
  <si>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</si>
  <si>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</si>
  <si>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</si>
  <si>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</si>
  <si>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</si>
  <si>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</si>
  <si>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</si>
  <si>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</si>
  <si>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</si>
  <si>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</si>
  <si>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</si>
  <si>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</si>
  <si>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</si>
  <si>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</si>
  <si>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</si>
  <si>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</si>
  <si>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</si>
  <si>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</si>
  <si>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</si>
  <si>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</si>
  <si>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</si>
  <si>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</si>
  <si>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</si>
  <si>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</si>
  <si>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</si>
  <si>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</si>
  <si>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</si>
  <si>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</si>
  <si>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</si>
  <si>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</si>
  <si>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</si>
  <si>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</si>
  <si>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</si>
  <si>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</si>
  <si>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</si>
  <si>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</si>
  <si>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</si>
  <si>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</si>
  <si>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</si>
  <si>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</si>
  <si>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</si>
  <si>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</si>
  <si>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</si>
  <si>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</si>
  <si>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</si>
  <si>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</si>
  <si>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</si>
  <si>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</si>
  <si>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</si>
  <si>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</si>
  <si>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</si>
  <si>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</si>
  <si>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</si>
  <si>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</si>
  <si>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</si>
  <si>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</si>
  <si>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</si>
  <si>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</si>
  <si>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</si>
  <si>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</si>
  <si>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</si>
  <si>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</si>
  <si>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</si>
  <si>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</si>
  <si>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</si>
  <si>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</si>
  <si>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</si>
  <si>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</si>
  <si>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</si>
  <si>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</si>
  <si>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</si>
  <si>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</si>
  <si>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</si>
  <si>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</si>
  <si>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</si>
  <si>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</si>
  <si>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</si>
  <si>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</si>
  <si>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</si>
  <si>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</si>
  <si>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</si>
  <si>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</si>
  <si>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</si>
  <si>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</si>
  <si>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</si>
  <si>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</si>
  <si>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</si>
  <si>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</si>
  <si>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</si>
  <si>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</si>
  <si>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</si>
  <si>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</si>
  <si>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</si>
  <si>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</si>
  <si>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</si>
  <si>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</si>
  <si>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</si>
  <si>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</si>
  <si>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</si>
  <si>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</si>
  <si>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</si>
  <si>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</si>
  <si>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</si>
  <si>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</si>
  <si>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</si>
  <si>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</si>
  <si>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</si>
  <si>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</si>
  <si>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</si>
  <si>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</si>
  <si>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</si>
  <si>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</si>
  <si>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</si>
  <si>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</si>
  <si>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</si>
  <si>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</si>
  <si>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</si>
  <si>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</si>
  <si>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</si>
  <si>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</si>
  <si>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</si>
  <si>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</si>
  <si>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</si>
  <si>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</si>
  <si>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</si>
  <si>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</si>
  <si>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</si>
  <si>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</si>
  <si>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</si>
  <si>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</si>
  <si>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</si>
  <si>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</si>
  <si>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</si>
  <si>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</si>
  <si>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</si>
  <si>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</si>
  <si>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</si>
  <si>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</si>
  <si>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</si>
  <si>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</si>
  <si>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</si>
  <si>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</si>
  <si>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</si>
  <si>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</si>
  <si>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</si>
  <si>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</si>
  <si>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</si>
  <si>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</si>
  <si>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</si>
  <si>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</si>
  <si>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</si>
  <si>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</si>
  <si>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</si>
  <si>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</si>
  <si>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</si>
  <si>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</si>
  <si>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</si>
  <si>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</si>
  <si>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</si>
  <si>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</si>
  <si>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</si>
  <si>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</si>
  <si>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</si>
  <si>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</si>
  <si>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</si>
  <si>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</si>
  <si>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</si>
  <si>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</si>
  <si>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</si>
  <si>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</si>
  <si>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</si>
  <si>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</si>
  <si>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</si>
  <si>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</si>
  <si>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</si>
  <si>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</si>
  <si>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</si>
  <si>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</si>
  <si>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</si>
  <si>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</si>
  <si>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</si>
  <si>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</si>
  <si>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</si>
  <si>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</si>
  <si>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</si>
  <si>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</si>
  <si>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</si>
  <si>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</si>
  <si>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</si>
  <si>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</si>
  <si>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</si>
  <si>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</si>
  <si>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</si>
  <si>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</si>
  <si>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</si>
  <si>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</si>
  <si>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</si>
  <si>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</si>
  <si>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</si>
  <si>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</si>
  <si>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</si>
  <si>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</si>
  <si>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</si>
  <si>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</si>
  <si>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</si>
  <si>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</si>
  <si>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</si>
  <si>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</si>
  <si>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</si>
  <si>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</si>
  <si>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</si>
  <si>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</si>
  <si>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</si>
  <si>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</si>
  <si>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</si>
  <si>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</si>
  <si>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</si>
  <si>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</si>
  <si>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</si>
  <si>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</si>
  <si>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</si>
  <si>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</si>
  <si>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</si>
  <si>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</si>
  <si>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</si>
  <si>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</si>
  <si>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</si>
  <si>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</si>
  <si>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</si>
  <si>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</si>
  <si>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</si>
  <si>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</si>
  <si>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</si>
  <si>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</si>
  <si>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</si>
  <si>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</si>
  <si>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</si>
  <si>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</si>
  <si>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</si>
  <si>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</si>
  <si>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</si>
  <si>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</si>
  <si>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</si>
  <si>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</si>
  <si>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</si>
  <si>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</si>
  <si>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</si>
  <si>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</si>
  <si>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</si>
  <si>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</si>
  <si>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</si>
  <si>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</si>
  <si>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</si>
  <si>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</si>
  <si>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</si>
  <si>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</si>
  <si>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</si>
  <si>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</si>
  <si>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</si>
  <si>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</si>
  <si>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</si>
  <si>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</si>
  <si>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</si>
  <si>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</si>
  <si>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</si>
  <si>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</si>
  <si>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</si>
  <si>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</si>
  <si>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</si>
  <si>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</si>
  <si>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</si>
  <si>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</si>
  <si>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</si>
  <si>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</si>
  <si>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</si>
  <si>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</si>
  <si>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</si>
  <si>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</si>
  <si>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</si>
  <si>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</si>
  <si>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</si>
  <si>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</si>
  <si>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</si>
  <si>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</si>
  <si>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</si>
  <si>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</si>
  <si>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</si>
  <si>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</si>
  <si>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</si>
  <si>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</si>
  <si>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</si>
  <si>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</si>
  <si>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</si>
  <si>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</si>
  <si>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</si>
  <si>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</si>
  <si>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</si>
  <si>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</si>
  <si>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</si>
  <si>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</si>
  <si>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</si>
  <si>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</si>
  <si>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</si>
  <si>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</si>
  <si>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</si>
  <si>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</si>
  <si>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</si>
  <si>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</si>
  <si>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</si>
  <si>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</si>
  <si>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</si>
  <si>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</si>
  <si>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</si>
  <si>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</si>
  <si>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</si>
  <si>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</si>
  <si>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</si>
  <si>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</si>
  <si>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</si>
  <si>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</si>
  <si>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</si>
  <si>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</si>
  <si>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</si>
  <si>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</si>
  <si>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</si>
  <si>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</si>
  <si>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</si>
  <si>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</si>
  <si>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</si>
  <si>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</si>
  <si>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</si>
  <si>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</si>
  <si>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</si>
  <si>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</si>
  <si>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</si>
  <si>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</si>
  <si>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</si>
  <si>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</si>
  <si>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</si>
  <si>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</si>
  <si>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</si>
  <si>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</si>
  <si>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</si>
  <si>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</si>
  <si>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</si>
  <si>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</si>
  <si>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</si>
  <si>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</si>
  <si>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</si>
  <si>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</si>
  <si>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</si>
  <si>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</si>
  <si>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</si>
  <si>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</si>
  <si>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</si>
  <si>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</si>
  <si>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</si>
  <si>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</si>
  <si>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</si>
  <si>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</si>
  <si>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</si>
  <si>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</si>
  <si>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</si>
  <si>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</si>
  <si>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</si>
  <si>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</si>
  <si>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</si>
  <si>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</si>
  <si>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</si>
  <si>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</si>
  <si>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</si>
  <si>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</si>
  <si>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</si>
  <si>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</si>
  <si>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</si>
  <si>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</si>
  <si>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</si>
  <si>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</si>
  <si>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</si>
  <si>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</si>
  <si>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</si>
  <si>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</si>
  <si>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</si>
  <si>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</si>
  <si>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</si>
  <si>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</si>
  <si>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</si>
  <si>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</si>
  <si>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</si>
  <si>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</si>
  <si>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</si>
  <si>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</si>
  <si>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</si>
  <si>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</si>
  <si>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</si>
  <si>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</si>
  <si>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</si>
  <si>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</si>
  <si>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</si>
  <si>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</si>
  <si>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</si>
  <si>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</si>
  <si>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</si>
  <si>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</si>
  <si>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</si>
  <si>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</si>
  <si>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</si>
  <si>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</si>
  <si>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</si>
  <si>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</si>
  <si>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</si>
  <si>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</si>
  <si>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</si>
  <si>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</si>
  <si>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</si>
  <si>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</si>
  <si>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</si>
  <si>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</si>
  <si>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</si>
  <si>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</si>
  <si>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</si>
  <si>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</si>
  <si>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</si>
  <si>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</si>
  <si>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</si>
  <si>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</si>
  <si>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</si>
  <si>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</si>
  <si>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</si>
  <si>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</si>
  <si>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</si>
  <si>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</si>
  <si>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</si>
  <si>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</si>
  <si>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</si>
  <si>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</si>
  <si>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</si>
  <si>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</si>
  <si>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</si>
  <si>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</si>
  <si>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</si>
  <si>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</si>
  <si>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</si>
  <si>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</si>
  <si>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</si>
  <si>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</si>
  <si>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</si>
  <si>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</si>
  <si>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</si>
  <si>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</si>
  <si>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</si>
  <si>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</si>
  <si>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</si>
  <si>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</si>
  <si>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</si>
  <si>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</si>
  <si>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</si>
  <si>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</si>
  <si>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</si>
  <si>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</si>
  <si>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</si>
  <si>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</si>
  <si>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</si>
  <si>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</si>
  <si>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</si>
  <si>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</si>
  <si>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</si>
  <si>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</si>
  <si>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</si>
  <si>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</si>
  <si>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</si>
  <si>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</si>
  <si>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</si>
  <si>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</si>
  <si>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</si>
  <si>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</si>
  <si>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</si>
  <si>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</si>
  <si>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</si>
  <si>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</si>
  <si>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</si>
  <si>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</si>
  <si>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</si>
  <si>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</si>
  <si>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</si>
  <si>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</si>
  <si>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</si>
  <si>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</si>
  <si>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</si>
  <si>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</si>
  <si>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</si>
  <si>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</si>
  <si>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</si>
  <si>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</si>
  <si>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</si>
  <si>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</si>
  <si>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</si>
  <si>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</si>
  <si>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</si>
  <si>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</si>
  <si>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</si>
  <si>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</si>
  <si>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</si>
  <si>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</si>
  <si>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</si>
  <si>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</si>
  <si>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</si>
  <si>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</si>
  <si>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</si>
  <si>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</si>
  <si>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</si>
  <si>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</si>
  <si>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</si>
  <si>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</si>
  <si>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</si>
  <si>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</si>
  <si>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</si>
  <si>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</si>
  <si>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</si>
  <si>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</si>
  <si>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</si>
  <si>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</si>
  <si>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</si>
  <si>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</si>
  <si>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</si>
  <si>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</si>
  <si>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</si>
  <si>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</si>
  <si>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</si>
  <si>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</si>
  <si>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</si>
  <si>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</si>
  <si>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</si>
  <si>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</si>
  <si>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</si>
  <si>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</si>
  <si>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</si>
  <si>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</si>
  <si>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</si>
  <si>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</si>
  <si>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</si>
  <si>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</si>
  <si>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</si>
  <si>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</si>
  <si>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</si>
  <si>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</si>
  <si>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</si>
  <si>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</si>
  <si>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</si>
  <si>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</si>
  <si>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</si>
  <si>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</si>
  <si>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</si>
  <si>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</si>
  <si>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</si>
  <si>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</si>
  <si>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</si>
  <si>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</si>
  <si>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</si>
  <si>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</si>
  <si>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</si>
  <si>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</si>
  <si>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</si>
  <si>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</si>
  <si>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</si>
  <si>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</si>
  <si>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</si>
  <si>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</si>
  <si>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</si>
  <si>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</si>
  <si>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</si>
  <si>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</si>
  <si>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</si>
  <si>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</si>
  <si>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</si>
  <si>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</si>
  <si>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</si>
  <si>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</si>
  <si>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</si>
  <si>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</si>
  <si>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</si>
  <si>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</si>
  <si>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</si>
  <si>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</si>
  <si>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</si>
  <si>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</si>
  <si>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</si>
  <si>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</si>
  <si>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</si>
  <si>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</si>
  <si>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</si>
  <si>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</si>
  <si>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</si>
  <si>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</si>
  <si>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</si>
  <si>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</si>
  <si>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</si>
  <si>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</si>
  <si>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</si>
  <si>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</si>
  <si>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</si>
  <si>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</si>
  <si>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</si>
  <si>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</si>
  <si>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</si>
  <si>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</si>
  <si>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</si>
  <si>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</si>
  <si>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</si>
  <si>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</si>
  <si>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</si>
  <si>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</si>
  <si>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</si>
  <si>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</si>
  <si>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</si>
  <si>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</si>
  <si>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</si>
  <si>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</si>
  <si>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</si>
  <si>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</si>
  <si>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</si>
  <si>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</si>
  <si>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</si>
  <si>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</si>
  <si>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</si>
  <si>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</si>
  <si>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</si>
  <si>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</si>
  <si>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</si>
  <si>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</si>
  <si>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</si>
  <si>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</si>
  <si>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</si>
  <si>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</si>
  <si>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</si>
  <si>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</si>
  <si>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</si>
  <si>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</si>
  <si>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</si>
  <si>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</si>
  <si>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</si>
  <si>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</si>
  <si>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</si>
  <si>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</si>
  <si>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</si>
  <si>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</si>
  <si>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</si>
  <si>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</si>
  <si>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</si>
  <si>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</si>
  <si>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</si>
  <si>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</si>
  <si>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</si>
  <si>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</si>
  <si>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</si>
  <si>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</si>
  <si>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</si>
  <si>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</si>
  <si>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</si>
  <si>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</si>
  <si>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</si>
  <si>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</si>
  <si>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</si>
  <si>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</si>
  <si>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</si>
  <si>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</si>
  <si>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</si>
  <si>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</si>
  <si>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</si>
  <si>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</si>
  <si>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</si>
  <si>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</si>
  <si>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</si>
  <si>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</si>
  <si>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</si>
  <si>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</si>
  <si>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</si>
  <si>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</si>
  <si>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</si>
  <si>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</si>
  <si>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</si>
  <si>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</si>
  <si>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</si>
  <si>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</si>
  <si>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</si>
  <si>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</si>
  <si>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</si>
  <si>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</si>
  <si>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</si>
  <si>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</si>
  <si>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</si>
  <si>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</si>
  <si>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</si>
  <si>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</si>
  <si>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</si>
  <si>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</si>
  <si>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</si>
  <si>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</si>
  <si>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</si>
  <si>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</si>
  <si>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</si>
  <si>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</si>
  <si>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</si>
  <si>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</si>
  <si>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</si>
  <si>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</si>
  <si>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</si>
  <si>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</si>
  <si>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</si>
  <si>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</si>
  <si>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</si>
  <si>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</si>
  <si>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</si>
  <si>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</si>
  <si>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</si>
  <si>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</si>
  <si>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</si>
  <si>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</si>
  <si>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</si>
  <si>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</si>
  <si>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</si>
  <si>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</si>
  <si>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</si>
  <si>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</si>
  <si>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</si>
  <si>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</si>
  <si>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</si>
  <si>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</si>
  <si>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</si>
  <si>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</si>
  <si>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</si>
  <si>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</si>
  <si>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</si>
  <si>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</si>
  <si>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</si>
  <si>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</si>
  <si>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</si>
  <si>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</si>
  <si>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</si>
  <si>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</si>
  <si>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</si>
  <si>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</si>
  <si>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</si>
  <si>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</si>
  <si>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</si>
  <si>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</si>
  <si>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</si>
  <si>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</si>
  <si>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</si>
  <si>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</si>
  <si>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</si>
  <si>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</si>
  <si>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</si>
  <si>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</si>
  <si>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</si>
  <si>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</si>
  <si>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</si>
  <si>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</si>
  <si>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</si>
  <si>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</si>
  <si>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</si>
  <si>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</si>
  <si>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</si>
  <si>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</si>
  <si>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</si>
  <si>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</si>
  <si>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</si>
  <si>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</si>
  <si>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</si>
  <si>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</si>
  <si>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</si>
  <si>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</si>
  <si>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</si>
  <si>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</si>
  <si>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</si>
  <si>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</si>
  <si>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</si>
  <si>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</si>
  <si>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</si>
  <si>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</si>
  <si>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</si>
  <si>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</si>
  <si>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</si>
  <si>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</si>
  <si>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</si>
  <si>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</si>
  <si>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</si>
  <si>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</si>
  <si>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</si>
  <si>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</si>
  <si>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</si>
  <si>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</si>
  <si>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</si>
  <si>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</si>
  <si>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</si>
  <si>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</si>
  <si>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</si>
  <si>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</si>
  <si>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</si>
  <si>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</si>
  <si>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</si>
  <si>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</si>
  <si>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</si>
  <si>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</si>
  <si>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</si>
  <si>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</si>
  <si>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</si>
  <si>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</si>
  <si>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</si>
  <si>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</si>
  <si>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</si>
  <si>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</si>
  <si>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</si>
  <si>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</si>
  <si>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</si>
  <si>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</si>
  <si>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</si>
  <si>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</si>
  <si>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</si>
  <si>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</si>
  <si>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</si>
  <si>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</si>
  <si>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</si>
  <si>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</si>
  <si>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</si>
  <si>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</si>
  <si>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</si>
  <si>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</si>
  <si>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</si>
  <si>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</si>
  <si>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</si>
  <si>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</si>
  <si>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</si>
  <si>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</si>
  <si>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</si>
  <si>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</si>
  <si>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</si>
  <si>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</si>
  <si>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</si>
  <si>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</si>
  <si>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</si>
  <si>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</si>
  <si>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</si>
  <si>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</si>
  <si>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</si>
  <si>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</si>
  <si>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</si>
  <si>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</si>
  <si>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</si>
  <si>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</si>
  <si>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</si>
  <si>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</si>
  <si>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</si>
  <si>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</si>
  <si>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</si>
  <si>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</si>
  <si>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</si>
  <si>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</si>
  <si>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</si>
  <si>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</si>
  <si>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</si>
  <si>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</si>
  <si>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</si>
  <si>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</si>
  <si>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</si>
  <si>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</si>
  <si>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</si>
  <si>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</si>
  <si>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</si>
  <si>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</si>
  <si>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</si>
  <si>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</si>
  <si>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</si>
  <si>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</si>
  <si>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</si>
  <si>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</si>
  <si>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</si>
  <si>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</si>
  <si>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</si>
  <si>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</si>
  <si>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</si>
  <si>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</si>
  <si>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</si>
  <si>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</si>
  <si>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</si>
  <si>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</si>
  <si>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</si>
  <si>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</si>
  <si>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</si>
  <si>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</si>
  <si>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</si>
  <si>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</si>
  <si>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</si>
  <si>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</si>
  <si>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</si>
  <si>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</si>
  <si>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</si>
  <si>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</si>
  <si>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</si>
  <si>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</si>
  <si>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</si>
  <si>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</si>
  <si>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</si>
  <si>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</si>
  <si>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</si>
  <si>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</si>
  <si>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</si>
  <si>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</si>
  <si>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</si>
  <si>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</si>
  <si>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</si>
  <si>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</si>
  <si>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</si>
  <si>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</si>
  <si>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</si>
  <si>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</si>
  <si>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</si>
  <si>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</si>
  <si>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</si>
  <si>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</si>
  <si>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</si>
  <si>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</si>
  <si>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</si>
  <si>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</si>
  <si>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</si>
  <si>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</si>
  <si>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</si>
  <si>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</si>
  <si>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</si>
  <si>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</si>
  <si>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</si>
  <si>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</si>
  <si>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</si>
  <si>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</si>
  <si>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</si>
  <si>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</si>
  <si>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</si>
  <si>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</si>
  <si>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</si>
  <si>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</si>
  <si>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</si>
  <si>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</si>
  <si>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</si>
  <si>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</si>
  <si>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</si>
  <si>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</si>
  <si>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</si>
  <si>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</si>
  <si>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</si>
  <si>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</si>
  <si>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</si>
  <si>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</si>
  <si>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</si>
  <si>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</si>
  <si>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</si>
  <si>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</si>
  <si>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</si>
  <si>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</si>
  <si>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</si>
  <si>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</si>
  <si>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</si>
  <si>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</si>
  <si>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</si>
  <si>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</si>
  <si>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</si>
  <si>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</si>
  <si>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</si>
  <si>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</si>
  <si>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</si>
  <si>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</si>
  <si>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</si>
  <si>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</si>
  <si>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</si>
  <si>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</si>
  <si>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</si>
  <si>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</si>
  <si>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</si>
  <si>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</si>
  <si>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</si>
  <si>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</si>
  <si>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</si>
  <si>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</si>
  <si>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</si>
  <si>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</si>
  <si>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</si>
  <si>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</si>
  <si>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</si>
  <si>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</si>
  <si>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</si>
  <si>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</si>
  <si>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</si>
  <si>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</si>
  <si>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</si>
  <si>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</si>
  <si>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</si>
  <si>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</si>
  <si>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</si>
  <si>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</si>
  <si>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</si>
  <si>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</si>
  <si>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</si>
  <si>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</si>
  <si>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</si>
  <si>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</si>
  <si>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</si>
  <si>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</si>
  <si>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</si>
  <si>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</si>
  <si>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</si>
  <si>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</si>
  <si>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</si>
  <si>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</si>
  <si>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</si>
  <si>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</si>
  <si>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</si>
  <si>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</si>
  <si>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</si>
  <si>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</si>
  <si>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</si>
  <si>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</si>
  <si>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</si>
  <si>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</si>
  <si>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</si>
  <si>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</si>
  <si>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</si>
  <si>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</si>
  <si>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</si>
  <si>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</si>
  <si>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</si>
  <si>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</si>
  <si>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</si>
  <si>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</si>
  <si>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</si>
  <si>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</si>
  <si>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</si>
  <si>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</si>
  <si>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</si>
  <si>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</si>
  <si>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</si>
  <si>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</si>
  <si>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</si>
  <si>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</si>
  <si>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</si>
  <si>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</si>
  <si>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</si>
  <si>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</si>
  <si>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</si>
  <si>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</si>
  <si>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</si>
  <si>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</si>
  <si>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</si>
  <si>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</si>
  <si>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</si>
  <si>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</si>
  <si>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</si>
  <si>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</si>
  <si>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</si>
  <si>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</si>
  <si>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</si>
  <si>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</si>
  <si>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</si>
  <si>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</si>
  <si>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</si>
  <si>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</si>
  <si>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</si>
  <si>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</si>
  <si>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</si>
  <si>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</si>
  <si>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</si>
  <si>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</si>
  <si>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</si>
  <si>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</si>
  <si>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</si>
  <si>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</si>
  <si>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</si>
  <si>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</si>
  <si>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</si>
  <si>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</si>
  <si>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</si>
  <si>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</si>
  <si>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</si>
  <si>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</si>
  <si>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</si>
  <si>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</si>
  <si>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</si>
  <si>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</si>
  <si>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</si>
  <si>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</si>
  <si>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</si>
  <si>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</si>
  <si>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</si>
  <si>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</si>
  <si>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</si>
  <si>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</si>
  <si>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</si>
  <si>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</si>
  <si>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</si>
  <si>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</si>
  <si>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</si>
  <si>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</si>
  <si>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</si>
  <si>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</si>
  <si>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</si>
  <si>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</si>
  <si>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</si>
  <si>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</si>
  <si>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</si>
  <si>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</si>
  <si>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</si>
  <si>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</si>
  <si>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</si>
  <si>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</si>
  <si>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</si>
  <si>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</si>
  <si>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</si>
  <si>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</si>
  <si>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</si>
  <si>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</si>
  <si>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</si>
  <si>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</si>
  <si>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</si>
  <si>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</si>
  <si>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</si>
  <si>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</si>
  <si>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</si>
  <si>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</si>
  <si>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</si>
  <si>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</si>
  <si>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</si>
  <si>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</si>
  <si>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</si>
  <si>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</si>
  <si>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</si>
  <si>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</si>
  <si>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</si>
  <si>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</si>
  <si>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</si>
  <si>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</si>
  <si>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</si>
  <si>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</si>
  <si>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</si>
  <si>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</si>
  <si>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</si>
  <si>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</si>
  <si>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</si>
  <si>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</si>
  <si>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</si>
  <si>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</si>
  <si>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</si>
  <si>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</si>
  <si>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</si>
  <si>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</si>
  <si>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</si>
  <si>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</si>
  <si>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</si>
  <si>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</si>
  <si>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</si>
  <si>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</si>
  <si>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</si>
  <si>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</si>
  <si>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</si>
  <si>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</si>
  <si>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</si>
  <si>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</si>
  <si>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</si>
  <si>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</si>
  <si>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</si>
  <si>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</si>
  <si>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</si>
  <si>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</si>
  <si>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</si>
  <si>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</si>
  <si>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</si>
  <si>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</si>
  <si>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</si>
  <si>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</si>
  <si>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</si>
  <si>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</si>
  <si>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</si>
  <si>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</si>
  <si>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</si>
  <si>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</si>
  <si>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</si>
  <si>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</si>
  <si>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</si>
  <si>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</si>
  <si>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</si>
  <si>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</si>
  <si>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</si>
  <si>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</si>
  <si>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</si>
  <si>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</si>
  <si>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</si>
  <si>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</si>
  <si>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</si>
  <si>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</si>
  <si>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</si>
  <si>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</si>
  <si>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</si>
  <si>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</si>
  <si>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</si>
  <si>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</si>
  <si>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</si>
  <si>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</si>
  <si>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</si>
  <si>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</si>
  <si>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</si>
  <si>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</si>
  <si>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</si>
  <si>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</si>
  <si>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</si>
  <si>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</si>
  <si>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</si>
  <si>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</si>
  <si>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</si>
  <si>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</si>
  <si>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</si>
  <si>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</si>
  <si>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</si>
  <si>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</si>
  <si>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</si>
  <si>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</si>
  <si>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</si>
  <si>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</si>
  <si>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</si>
  <si>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</si>
  <si>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</si>
  <si>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</si>
  <si>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</si>
  <si>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</si>
  <si>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</si>
  <si>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</si>
  <si>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</si>
  <si>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</si>
  <si>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</si>
  <si>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</si>
  <si>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</si>
  <si>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</si>
  <si>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</si>
  <si>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</si>
  <si>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</si>
  <si>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</si>
  <si>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</si>
  <si>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</si>
  <si>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</si>
  <si>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</si>
  <si>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</si>
  <si>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</si>
  <si>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</si>
  <si>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</si>
  <si>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</si>
  <si>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</si>
  <si>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</si>
  <si>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</si>
  <si>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</si>
  <si>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</si>
  <si>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</si>
  <si>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</si>
  <si>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</si>
  <si>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</si>
  <si>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</si>
  <si>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</si>
  <si>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</si>
  <si>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</si>
  <si>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</si>
  <si>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</si>
  <si>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</si>
  <si>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</si>
  <si>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</si>
  <si>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</si>
  <si>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</si>
  <si>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</si>
  <si>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</si>
  <si>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</si>
  <si>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</si>
  <si>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</si>
  <si>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</si>
  <si>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</si>
  <si>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</si>
  <si>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</si>
  <si>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</si>
  <si>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</si>
  <si>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</si>
  <si>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</si>
  <si>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</si>
  <si>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</si>
  <si>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</si>
  <si>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</si>
  <si>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</si>
  <si>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</si>
  <si>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</si>
  <si>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</si>
  <si>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</si>
  <si>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</si>
  <si>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</si>
  <si>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</si>
  <si>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</si>
  <si>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</si>
  <si>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</si>
  <si>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</si>
  <si>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</si>
  <si>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</si>
  <si>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</si>
  <si>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</si>
  <si>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</si>
  <si>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</si>
  <si>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</si>
  <si>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</si>
  <si>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</si>
  <si>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</si>
  <si>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</si>
  <si>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</si>
  <si>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</si>
  <si>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</si>
  <si>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</si>
  <si>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</si>
  <si>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</si>
  <si>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</si>
  <si>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</si>
  <si>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</si>
  <si>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</si>
  <si>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</si>
  <si>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</si>
  <si>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</si>
  <si>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</si>
  <si>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</si>
  <si>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</si>
  <si>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</si>
  <si>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</si>
  <si>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</si>
  <si>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</si>
  <si>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</si>
  <si>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</si>
  <si>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</si>
  <si>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</si>
  <si>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</si>
  <si>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</si>
  <si>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</si>
  <si>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</si>
  <si>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</si>
  <si>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</si>
  <si>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</si>
  <si>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</si>
  <si>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</si>
  <si>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</si>
  <si>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</si>
  <si>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</si>
  <si>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</si>
  <si>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</si>
  <si>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</si>
  <si>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</si>
  <si>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</si>
  <si>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</si>
  <si>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</si>
  <si>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</si>
  <si>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</si>
  <si>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</si>
  <si>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</si>
  <si>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</si>
  <si>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</si>
  <si>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</si>
  <si>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</si>
  <si>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</si>
  <si>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</si>
  <si>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</si>
  <si>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</si>
  <si>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</si>
  <si>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</si>
  <si>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</si>
  <si>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</si>
  <si>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</si>
  <si>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</si>
  <si>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</si>
  <si>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</si>
  <si>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</si>
  <si>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</si>
  <si>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</si>
  <si>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</si>
  <si>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</si>
  <si>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</si>
  <si>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</si>
  <si>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</si>
  <si>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</si>
  <si>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</si>
  <si>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</si>
  <si>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</si>
  <si>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</si>
  <si>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</si>
  <si>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</si>
  <si>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</si>
  <si>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</si>
  <si>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</si>
  <si>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</si>
  <si>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</si>
  <si>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</si>
  <si>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</si>
  <si>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</si>
  <si>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</si>
  <si>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</si>
  <si>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</si>
  <si>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</si>
  <si>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</si>
  <si>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</si>
  <si>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</si>
  <si>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</si>
  <si>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</si>
  <si>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</si>
  <si>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</si>
  <si>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</si>
  <si>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</si>
  <si>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</si>
  <si>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</si>
  <si>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</si>
  <si>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</si>
  <si>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</si>
  <si>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</si>
  <si>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</si>
  <si>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</si>
  <si>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</si>
  <si>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</si>
  <si>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</si>
  <si>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</si>
  <si>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</si>
  <si>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</si>
  <si>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</si>
  <si>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</si>
  <si>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</si>
  <si>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</si>
  <si>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</si>
  <si>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</si>
  <si>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</si>
  <si>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</si>
  <si>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</si>
  <si>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</si>
  <si>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</si>
  <si>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</si>
  <si>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</si>
  <si>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</si>
  <si>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</si>
  <si>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</si>
  <si>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</si>
  <si>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</si>
  <si>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</si>
  <si>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</si>
  <si>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</si>
  <si>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</si>
  <si>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</si>
  <si>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</si>
  <si>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</si>
  <si>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</si>
  <si>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</si>
  <si>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</si>
  <si>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</si>
  <si>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</si>
  <si>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</si>
  <si>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</si>
  <si>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</si>
  <si>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</si>
  <si>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</si>
  <si>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</si>
  <si>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</si>
  <si>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</si>
  <si>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</si>
  <si>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</si>
  <si>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</si>
  <si>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</si>
  <si>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</si>
  <si>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</si>
  <si>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</si>
  <si>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</si>
  <si>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</si>
  <si>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</si>
  <si>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</si>
  <si>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</si>
  <si>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</si>
  <si>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</si>
  <si>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</si>
  <si>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</si>
  <si>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</si>
  <si>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</si>
  <si>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</si>
  <si>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</si>
  <si>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</si>
  <si>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</si>
  <si>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</si>
  <si>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</si>
  <si>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</si>
  <si>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</si>
  <si>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</si>
  <si>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</si>
  <si>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</si>
  <si>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</si>
  <si>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</si>
  <si>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</si>
  <si>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</si>
  <si>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</si>
  <si>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</si>
  <si>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</si>
  <si>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</si>
  <si>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</si>
  <si>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</si>
  <si>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</si>
  <si>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</si>
  <si>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</si>
  <si>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</si>
  <si>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</si>
  <si>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</si>
  <si>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</si>
  <si>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</si>
  <si>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</si>
  <si>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</si>
  <si>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</si>
  <si>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</si>
  <si>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</si>
  <si>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</si>
  <si>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</si>
  <si>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</si>
  <si>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</si>
  <si>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</si>
  <si>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</si>
  <si>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</si>
  <si>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</si>
  <si>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</si>
  <si>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</si>
  <si>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</si>
  <si>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</si>
  <si>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</si>
  <si>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</si>
  <si>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</si>
  <si>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</si>
  <si>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</si>
  <si>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</si>
  <si>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</si>
  <si>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</si>
  <si>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</si>
  <si>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</si>
  <si>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</si>
  <si>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</si>
  <si>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</si>
  <si>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</si>
  <si>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</si>
  <si>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</si>
  <si>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</si>
  <si>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</si>
  <si>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</si>
  <si>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</si>
  <si>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</si>
  <si>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</si>
  <si>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</si>
  <si>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</si>
  <si>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</si>
  <si>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</si>
  <si>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</si>
  <si>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</si>
  <si>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</si>
  <si>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</si>
  <si>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</si>
  <si>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</si>
  <si>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</si>
  <si>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</si>
  <si>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</si>
  <si>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</si>
  <si>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</si>
  <si>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</si>
  <si>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</si>
  <si>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</si>
  <si>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</si>
  <si>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</si>
  <si>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</si>
  <si>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</si>
  <si>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</si>
  <si>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</si>
  <si>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</si>
  <si>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</si>
  <si>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</si>
  <si>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</si>
  <si>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</si>
  <si>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</si>
  <si>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</si>
  <si>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</si>
  <si>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</si>
  <si>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</si>
  <si>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</si>
  <si>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</si>
  <si>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</si>
  <si>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</si>
  <si>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</si>
  <si>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</si>
  <si>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</si>
  <si>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</si>
  <si>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</si>
  <si>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</si>
  <si>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</si>
  <si>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</si>
  <si>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</si>
  <si>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</si>
  <si>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</si>
  <si>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</si>
  <si>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</si>
  <si>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</si>
  <si>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</si>
  <si>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</si>
  <si>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</si>
  <si>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</si>
  <si>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</si>
  <si>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</si>
  <si>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</si>
  <si>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</si>
  <si>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</si>
  <si>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</si>
  <si>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</si>
  <si>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</si>
  <si>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</si>
  <si>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</si>
  <si>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</si>
  <si>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</si>
  <si>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</si>
  <si>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</si>
  <si>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</si>
  <si>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</si>
  <si>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</si>
  <si>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</si>
  <si>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</si>
  <si>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</si>
  <si>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</si>
  <si>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</si>
  <si>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</si>
  <si>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</si>
  <si>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</si>
  <si>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</si>
  <si>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</si>
  <si>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</si>
  <si>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</si>
  <si>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</si>
  <si>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</si>
  <si>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</si>
  <si>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</si>
  <si>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</si>
  <si>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</si>
  <si>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</si>
  <si>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</si>
  <si>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</si>
  <si>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</si>
  <si>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</si>
  <si>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</si>
  <si>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</si>
  <si>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</si>
  <si>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</si>
  <si>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</si>
  <si>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</si>
  <si>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</si>
  <si>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</si>
  <si>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</si>
  <si>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</si>
  <si>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</si>
  <si>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</si>
  <si>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</si>
  <si>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</si>
  <si>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</si>
  <si>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</si>
  <si>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</si>
  <si>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</si>
  <si>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</si>
  <si>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</si>
  <si>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</si>
  <si>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</si>
  <si>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</si>
  <si>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</si>
  <si>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</si>
  <si>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</si>
  <si>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</si>
  <si>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</si>
  <si>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</si>
  <si>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</si>
  <si>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</si>
  <si>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</si>
  <si>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</si>
  <si>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</si>
  <si>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</si>
  <si>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</si>
  <si>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</si>
  <si>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</si>
  <si>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</si>
  <si>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</si>
  <si>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</si>
  <si>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</si>
  <si>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</si>
  <si>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</si>
  <si>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</si>
  <si>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</si>
  <si>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</si>
  <si>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</si>
  <si>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</si>
  <si>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</si>
  <si>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</si>
  <si>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</si>
  <si>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</si>
  <si>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</si>
  <si>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</si>
  <si>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</si>
  <si>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</si>
  <si>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</si>
  <si>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</si>
  <si>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</si>
  <si>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</si>
  <si>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</si>
  <si>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</si>
  <si>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</si>
  <si>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</si>
  <si>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</si>
  <si>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</si>
  <si>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</si>
  <si>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</si>
  <si>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</si>
  <si>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</si>
  <si>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</si>
  <si>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</si>
  <si>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</si>
  <si>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</si>
  <si>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</si>
  <si>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</si>
  <si>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</si>
  <si>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</si>
  <si>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</si>
  <si>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</si>
  <si>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</si>
  <si>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</si>
  <si>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</si>
  <si>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</si>
  <si>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</si>
  <si>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</si>
  <si>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</si>
  <si>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</si>
  <si>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</si>
  <si>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</si>
  <si>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</si>
  <si>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</si>
  <si>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</si>
  <si>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</si>
  <si>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</si>
  <si>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</si>
  <si>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</si>
  <si>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</si>
  <si>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</si>
  <si>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</si>
  <si>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</si>
  <si>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</si>
  <si>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</si>
  <si>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</si>
  <si>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</si>
  <si>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</si>
  <si>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</si>
  <si>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</si>
  <si>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</si>
  <si>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</si>
  <si>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</si>
  <si>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</si>
  <si>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</si>
  <si>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</si>
  <si>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</si>
  <si>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</si>
  <si>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</si>
  <si>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</si>
  <si>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</si>
  <si>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</si>
  <si>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</si>
  <si>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</si>
  <si>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</si>
  <si>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</si>
  <si>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</si>
  <si>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</si>
  <si>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</si>
  <si>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</si>
  <si>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</si>
  <si>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</si>
  <si>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</si>
  <si>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</si>
  <si>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</si>
  <si>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</si>
  <si>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</si>
  <si>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</si>
  <si>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</si>
  <si>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</si>
  <si>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</si>
  <si>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</si>
  <si>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</si>
  <si>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</si>
  <si>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</si>
  <si>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</si>
  <si>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</si>
  <si>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</si>
  <si>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</si>
  <si>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</si>
  <si>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</si>
  <si>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</si>
  <si>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</si>
  <si>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</si>
  <si>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</si>
  <si>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</si>
  <si>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</si>
  <si>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</si>
  <si>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</si>
  <si>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</si>
  <si>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</si>
  <si>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</si>
  <si>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</si>
  <si>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</si>
  <si>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</si>
  <si>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</si>
  <si>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</si>
  <si>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</si>
  <si>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</si>
  <si>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</si>
  <si>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</si>
  <si>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</si>
  <si>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</si>
  <si>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</si>
  <si>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</si>
  <si>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</si>
  <si>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</si>
  <si>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</si>
  <si>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</si>
  <si>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</si>
  <si>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</si>
  <si>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</si>
  <si>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</si>
  <si>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</si>
  <si>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</si>
  <si>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</si>
  <si>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</si>
  <si>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</si>
  <si>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</si>
  <si>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</si>
  <si>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</si>
  <si>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</si>
  <si>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</si>
  <si>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</si>
  <si>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</si>
  <si>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</si>
  <si>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</si>
  <si>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</si>
  <si>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</si>
  <si>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</si>
  <si>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</si>
  <si>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</si>
  <si>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</si>
  <si>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</si>
  <si>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</si>
  <si>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</si>
  <si>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</si>
  <si>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</si>
  <si>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</si>
  <si>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</si>
  <si>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</si>
  <si>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</si>
  <si>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</si>
  <si>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</si>
  <si>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</si>
  <si>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</si>
  <si>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</si>
  <si>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</si>
  <si>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</si>
  <si>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</si>
  <si>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</si>
  <si>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</si>
  <si>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</si>
  <si>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</si>
  <si>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</si>
  <si>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</si>
  <si>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</si>
  <si>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</si>
  <si>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</si>
  <si>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</si>
  <si>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</si>
  <si>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</si>
  <si>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</si>
  <si>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</si>
  <si>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</si>
  <si>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</si>
  <si>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</si>
  <si>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</si>
  <si>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</si>
  <si>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</si>
  <si>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</si>
  <si>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</si>
  <si>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</si>
  <si>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</si>
  <si>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</si>
  <si>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</si>
  <si>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</si>
  <si>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</si>
  <si>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</si>
  <si>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</si>
  <si>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</si>
  <si>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</si>
  <si>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</si>
  <si>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</si>
  <si>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</si>
  <si>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</si>
  <si>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</si>
  <si>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</si>
  <si>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</si>
  <si>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</si>
  <si>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</si>
  <si>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</si>
  <si>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</si>
  <si>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</si>
  <si>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</si>
  <si>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</si>
  <si>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</si>
  <si>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</si>
  <si>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</si>
  <si>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</si>
  <si>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</si>
  <si>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</si>
  <si>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</si>
  <si>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</si>
  <si>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</si>
  <si>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</si>
  <si>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</si>
  <si>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</si>
  <si>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</si>
  <si>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</si>
  <si>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</si>
  <si>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</si>
  <si>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</si>
  <si>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</si>
  <si>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</si>
  <si>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</si>
  <si>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</si>
  <si>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</si>
  <si>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</si>
  <si>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</si>
  <si>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</si>
  <si>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</si>
  <si>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</si>
  <si>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</si>
  <si>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</si>
  <si>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</si>
  <si>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</si>
  <si>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</si>
  <si>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</si>
  <si>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</si>
  <si>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</si>
  <si>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</si>
  <si>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</si>
  <si>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</si>
  <si>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</si>
  <si>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</si>
  <si>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</si>
  <si>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</si>
  <si>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</si>
  <si>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</si>
  <si>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</si>
  <si>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</si>
  <si>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</si>
  <si>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</si>
  <si>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</si>
  <si>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</si>
  <si>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</si>
  <si>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</si>
  <si>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</si>
  <si>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</si>
  <si>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</si>
  <si>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</si>
  <si>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</si>
  <si>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</si>
  <si>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</si>
  <si>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</si>
  <si>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</si>
  <si>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</si>
  <si>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</si>
  <si>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</si>
  <si>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</si>
  <si>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</si>
  <si>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</si>
  <si>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</si>
  <si>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</si>
  <si>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</si>
  <si>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</si>
  <si>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</si>
  <si>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</si>
  <si>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</si>
  <si>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</si>
  <si>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</si>
  <si>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</si>
  <si>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</si>
  <si>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</si>
  <si>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</si>
  <si>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</si>
  <si>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</si>
  <si>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</si>
  <si>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</si>
  <si>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</si>
  <si>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</si>
  <si>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</si>
  <si>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</si>
  <si>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</si>
  <si>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</si>
  <si>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</si>
  <si>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</si>
  <si>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</si>
  <si>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</si>
  <si>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</si>
  <si>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</si>
  <si>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</si>
  <si>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</si>
  <si>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</si>
  <si>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</si>
  <si>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</si>
  <si>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</si>
  <si>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</si>
  <si>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</si>
  <si>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</si>
  <si>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</si>
  <si>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</si>
  <si>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</si>
  <si>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</si>
  <si>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</si>
  <si>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</si>
  <si>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</si>
  <si>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</si>
  <si>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</si>
  <si>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</si>
  <si>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</si>
  <si>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</si>
  <si>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</si>
  <si>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</si>
  <si>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</si>
  <si>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</si>
  <si>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</si>
  <si>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</si>
  <si>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</si>
  <si>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</si>
  <si>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</si>
  <si>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</si>
  <si>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</si>
  <si>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</si>
  <si>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</si>
  <si>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</si>
  <si>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</si>
  <si>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</si>
  <si>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</si>
  <si>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</si>
  <si>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</si>
  <si>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</si>
  <si>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</si>
  <si>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</si>
  <si>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</si>
  <si>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</si>
  <si>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</si>
  <si>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</si>
  <si>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</si>
  <si>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</si>
  <si>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</si>
  <si>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</si>
  <si>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</si>
  <si>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</si>
  <si>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</si>
  <si>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</si>
  <si>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</si>
  <si>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</si>
  <si>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</si>
  <si>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</si>
  <si>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</si>
  <si>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</si>
  <si>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</si>
  <si>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</si>
  <si>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</si>
  <si>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</si>
  <si>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</si>
  <si>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</si>
  <si>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</si>
  <si>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</si>
  <si>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</si>
  <si>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</si>
  <si>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</si>
  <si>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</si>
  <si>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</si>
  <si>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</si>
  <si>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</si>
  <si>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</si>
  <si>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</si>
  <si>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</si>
  <si>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</si>
  <si>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</si>
  <si>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</si>
  <si>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</si>
  <si>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</si>
  <si>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</si>
  <si>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</si>
  <si>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</si>
  <si>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</si>
  <si>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</si>
  <si>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</si>
  <si>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</si>
  <si>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</si>
  <si>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</si>
  <si>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</si>
  <si>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</si>
  <si>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</si>
  <si>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</si>
  <si>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</si>
  <si>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</si>
  <si>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</si>
  <si>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</si>
  <si>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</si>
  <si>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</si>
  <si>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</si>
  <si>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</si>
  <si>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</si>
  <si>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</si>
  <si>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</si>
  <si>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</si>
  <si>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</si>
  <si>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</si>
  <si>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</si>
  <si>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</si>
  <si>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</si>
  <si>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</si>
  <si>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</si>
  <si>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</si>
  <si>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</si>
  <si>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</si>
  <si>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</si>
  <si>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</si>
  <si>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</si>
  <si>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</si>
  <si>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</si>
  <si>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</si>
  <si>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</si>
  <si>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</si>
  <si>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</si>
  <si>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</si>
  <si>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</si>
  <si>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</si>
  <si>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</si>
  <si>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</si>
  <si>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</si>
  <si>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</si>
  <si>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</si>
  <si>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</si>
  <si>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</si>
  <si>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</si>
  <si>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</si>
  <si>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</si>
  <si>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</si>
  <si>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</si>
  <si>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</si>
  <si>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</si>
  <si>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</si>
  <si>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</si>
  <si>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</si>
  <si>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</si>
  <si>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</si>
  <si>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</si>
  <si>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</si>
  <si>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</si>
  <si>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</si>
  <si>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</si>
  <si>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</si>
  <si>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</si>
  <si>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</si>
  <si>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</si>
  <si>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</si>
  <si>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</si>
  <si>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</si>
  <si>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</si>
  <si>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</si>
  <si>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</si>
  <si>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</si>
  <si>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</si>
  <si>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</si>
  <si>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</si>
  <si>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</si>
  <si>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</si>
  <si>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</si>
  <si>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</si>
  <si>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</si>
  <si>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</si>
  <si>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</si>
  <si>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</si>
  <si>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</si>
  <si>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</si>
  <si>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</si>
  <si>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</si>
  <si>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</si>
  <si>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</si>
  <si>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</si>
  <si>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</si>
  <si>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</si>
  <si>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</si>
  <si>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</si>
  <si>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</si>
  <si>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</si>
  <si>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</si>
  <si>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</si>
  <si>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</si>
  <si>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</si>
  <si>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</si>
  <si>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</si>
  <si>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</si>
  <si>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</si>
  <si>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</si>
  <si>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</si>
  <si>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</si>
  <si>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</si>
  <si>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</si>
  <si>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</si>
  <si>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</si>
  <si>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</si>
  <si>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</si>
  <si>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</si>
  <si>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</si>
  <si>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</si>
  <si>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</si>
  <si>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</si>
  <si>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</si>
  <si>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</si>
  <si>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</si>
  <si>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</si>
  <si>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</si>
  <si>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</si>
  <si>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</si>
  <si>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</si>
  <si>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</si>
  <si>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</si>
  <si>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</si>
  <si>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</si>
  <si>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</si>
  <si>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</si>
  <si>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</si>
  <si>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</si>
  <si>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</si>
  <si>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</si>
  <si>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</si>
  <si>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</si>
  <si>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</si>
  <si>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</si>
  <si>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</si>
  <si>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</si>
  <si>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</si>
  <si>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</si>
  <si>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</si>
  <si>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</si>
  <si>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</si>
  <si>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</si>
  <si>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</si>
  <si>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</si>
  <si>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</si>
  <si>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</si>
  <si>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</si>
  <si>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</si>
  <si>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</si>
  <si>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</si>
  <si>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</si>
  <si>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</si>
  <si>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</si>
  <si>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</si>
  <si>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</si>
  <si>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</si>
  <si>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</si>
  <si>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</si>
  <si>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</si>
  <si>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</si>
  <si>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</si>
  <si>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</si>
  <si>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</si>
  <si>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</si>
  <si>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</si>
  <si>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</si>
  <si>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</si>
  <si>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</si>
  <si>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</si>
  <si>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</si>
  <si>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</si>
  <si>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</si>
  <si>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</si>
  <si>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</si>
  <si>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</si>
  <si>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</si>
  <si>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</si>
  <si>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</si>
  <si>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</si>
  <si>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</si>
  <si>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</si>
  <si>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</si>
  <si>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</si>
  <si>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</si>
  <si>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</si>
  <si>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</si>
  <si>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</si>
  <si>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</si>
  <si>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</si>
  <si>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</si>
  <si>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</si>
  <si>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</si>
  <si>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</si>
  <si>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</si>
  <si>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</si>
  <si>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</si>
  <si>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</si>
  <si>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</si>
  <si>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</si>
  <si>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</si>
  <si>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</si>
  <si>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</si>
  <si>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</si>
  <si>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</si>
  <si>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</si>
  <si>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</si>
  <si>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</si>
  <si>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</si>
  <si>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</si>
  <si>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</si>
  <si>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</si>
  <si>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</si>
  <si>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</si>
  <si>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</si>
  <si>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</si>
  <si>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</si>
  <si>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</si>
  <si>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</si>
  <si>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</si>
  <si>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</si>
  <si>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</si>
  <si>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</si>
  <si>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</si>
  <si>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</si>
  <si>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</si>
  <si>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</si>
  <si>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</si>
  <si>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</si>
  <si>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</si>
  <si>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</si>
  <si>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</si>
  <si>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</si>
  <si>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</si>
  <si>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</si>
  <si>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</si>
  <si>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</si>
  <si>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</si>
  <si>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</si>
  <si>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</si>
  <si>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</si>
  <si>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</si>
  <si>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</si>
  <si>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</si>
  <si>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</si>
  <si>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</si>
  <si>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</si>
  <si>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</si>
  <si>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</si>
  <si>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</si>
  <si>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</si>
  <si>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</si>
  <si>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</si>
  <si>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</si>
  <si>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</si>
  <si>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</si>
  <si>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</si>
  <si>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</si>
  <si>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</si>
  <si>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</si>
  <si>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</si>
  <si>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</si>
  <si>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</si>
  <si>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</si>
  <si>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</si>
  <si>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</si>
  <si>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</si>
  <si>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</si>
  <si>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</si>
  <si>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</si>
  <si>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</si>
  <si>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</si>
  <si>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</si>
  <si>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</si>
  <si>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</si>
  <si>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</si>
  <si>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</si>
  <si>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</si>
  <si>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</si>
  <si>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</si>
  <si>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</si>
  <si>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</si>
  <si>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</si>
  <si>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</si>
  <si>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</si>
  <si>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</si>
  <si>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</si>
  <si>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</si>
  <si>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</si>
  <si>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</si>
  <si>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</si>
  <si>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</si>
  <si>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</si>
  <si>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</si>
  <si>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</si>
  <si>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</si>
  <si>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</si>
  <si>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</si>
  <si>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</si>
  <si>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</si>
  <si>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</si>
  <si>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</si>
  <si>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</si>
  <si>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</si>
  <si>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</si>
  <si>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</si>
  <si>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</si>
  <si>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</si>
  <si>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</si>
  <si>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</si>
  <si>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</si>
  <si>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</si>
  <si>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</si>
  <si>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</si>
  <si>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</si>
  <si>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</si>
  <si>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</si>
  <si>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</si>
  <si>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</si>
  <si>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</si>
  <si>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</si>
  <si>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</si>
  <si>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</si>
  <si>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</si>
  <si>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</si>
  <si>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</si>
  <si>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</si>
  <si>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</si>
  <si>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</si>
  <si>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</si>
  <si>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</si>
  <si>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</si>
  <si>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</si>
  <si>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</si>
  <si>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</si>
  <si>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</si>
  <si>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</si>
  <si>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</si>
  <si>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</si>
  <si>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</si>
  <si>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</si>
  <si>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</si>
  <si>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</si>
  <si>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</si>
  <si>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</si>
  <si>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</si>
  <si>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</si>
  <si>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</si>
  <si>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</si>
  <si>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</si>
  <si>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</si>
  <si>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</si>
  <si>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</si>
  <si>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</si>
  <si>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</si>
  <si>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</si>
  <si>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</si>
  <si>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</si>
  <si>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</si>
  <si>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</si>
  <si>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</si>
  <si>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</si>
  <si>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</si>
  <si>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</si>
  <si>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</si>
  <si>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</si>
  <si>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</si>
  <si>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</si>
  <si>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</si>
  <si>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</si>
  <si>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</si>
  <si>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</si>
  <si>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</si>
  <si>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</si>
  <si>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</si>
  <si>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</si>
  <si>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</si>
  <si>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</si>
  <si>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</si>
  <si>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</si>
  <si>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</si>
  <si>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</si>
  <si>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</si>
  <si>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</si>
  <si>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</si>
  <si>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</si>
  <si>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</si>
  <si>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</si>
  <si>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</si>
  <si>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</si>
  <si>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</si>
  <si>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</si>
  <si>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</si>
  <si>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</si>
  <si>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</si>
  <si>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</si>
  <si>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</si>
  <si>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</si>
  <si>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</si>
  <si>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</si>
  <si>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</si>
  <si>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</si>
  <si>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</si>
  <si>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</si>
  <si>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</si>
  <si>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</si>
  <si>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</si>
  <si>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</si>
  <si>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</si>
  <si>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</si>
  <si>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</si>
  <si>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</si>
  <si>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</si>
  <si>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</si>
  <si>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</si>
  <si>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</si>
  <si>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</si>
  <si>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</si>
  <si>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</si>
  <si>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</si>
  <si>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</si>
  <si>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</si>
  <si>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</si>
  <si>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</si>
  <si>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</si>
  <si>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</si>
  <si>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</si>
  <si>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</si>
  <si>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</si>
  <si>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</si>
  <si>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</si>
  <si>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</si>
  <si>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</si>
  <si>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</si>
  <si>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</si>
  <si>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</si>
  <si>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</si>
  <si>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</si>
  <si>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</si>
  <si>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</si>
  <si>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</si>
  <si>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</si>
  <si>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</si>
  <si>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</si>
  <si>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</si>
  <si>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</si>
  <si>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</si>
  <si>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</si>
  <si>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</si>
  <si>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</si>
  <si>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</si>
  <si>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</si>
  <si>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</si>
  <si>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</si>
  <si>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</si>
  <si>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</si>
  <si>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</si>
  <si>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</si>
  <si>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</si>
  <si>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</si>
  <si>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</si>
  <si>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</si>
  <si>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</si>
  <si>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</si>
  <si>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</si>
  <si>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</si>
  <si>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</si>
  <si>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</si>
  <si>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</si>
  <si>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</si>
  <si>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</si>
  <si>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</si>
  <si>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</si>
  <si>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</si>
  <si>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</si>
  <si>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</si>
  <si>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</si>
  <si>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</si>
  <si>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</si>
  <si>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</si>
  <si>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</si>
  <si>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</si>
  <si>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</si>
  <si>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</si>
  <si>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</si>
  <si>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</si>
  <si>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</si>
  <si>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</si>
  <si>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</si>
  <si>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</si>
  <si>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</si>
  <si>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</si>
  <si>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</si>
  <si>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</si>
  <si>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</si>
  <si>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</si>
  <si>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</si>
  <si>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</si>
  <si>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</si>
  <si>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</si>
  <si>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</si>
  <si>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</si>
  <si>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</si>
  <si>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</si>
  <si>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</si>
  <si>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</si>
  <si>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</si>
  <si>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</si>
  <si>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</si>
  <si>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</si>
  <si>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</si>
  <si>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</si>
  <si>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</si>
  <si>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</si>
  <si>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</si>
  <si>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</si>
  <si>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</si>
  <si>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</si>
  <si>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</si>
  <si>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</si>
  <si>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</si>
  <si>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</si>
  <si>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</si>
  <si>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</si>
  <si>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</si>
  <si>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</si>
  <si>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</si>
  <si>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</si>
  <si>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</si>
  <si>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</si>
  <si>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</si>
  <si>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</si>
  <si>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</si>
  <si>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</si>
  <si>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</si>
  <si>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</si>
  <si>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</si>
  <si>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</si>
  <si>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</si>
  <si>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</si>
  <si>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</si>
  <si>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</si>
  <si>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</si>
  <si>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</si>
  <si>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</si>
  <si>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</si>
  <si>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</si>
  <si>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</si>
  <si>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</si>
  <si>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</si>
  <si>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</si>
  <si>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</si>
  <si>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</si>
  <si>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</si>
  <si>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</si>
  <si>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</si>
  <si>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</si>
  <si>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</si>
  <si>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</si>
  <si>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</si>
  <si>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</si>
  <si>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</si>
  <si>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</si>
  <si>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</si>
  <si>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</si>
  <si>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</si>
  <si>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</si>
  <si>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</si>
  <si>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</si>
  <si>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</si>
  <si>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</si>
  <si>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</si>
  <si>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</si>
  <si>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</si>
  <si>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</si>
  <si>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</si>
  <si>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</si>
  <si>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</si>
  <si>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</si>
  <si>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</si>
  <si>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</si>
  <si>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</si>
  <si>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</si>
  <si>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</si>
  <si>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</si>
  <si>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</si>
  <si>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</si>
  <si>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</si>
  <si>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</si>
  <si>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</si>
  <si>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</si>
  <si>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</si>
  <si>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</si>
  <si>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</si>
  <si>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</si>
  <si>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</si>
  <si>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</si>
  <si>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</si>
  <si>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</si>
  <si>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</si>
  <si>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</si>
  <si>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</si>
  <si>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</si>
  <si>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</si>
  <si>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</si>
  <si>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</si>
  <si>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</si>
  <si>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</si>
  <si>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</si>
  <si>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</si>
  <si>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</si>
  <si>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</si>
  <si>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</si>
  <si>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</si>
  <si>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</si>
  <si>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</si>
  <si>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</si>
  <si>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</si>
  <si>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</si>
  <si>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</si>
  <si>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</si>
  <si>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</si>
  <si>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</si>
  <si>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</si>
  <si>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</si>
  <si>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</si>
  <si>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</si>
  <si>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</si>
  <si>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</si>
  <si>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</si>
  <si>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</si>
  <si>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</si>
  <si>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</si>
  <si>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</si>
  <si>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</si>
  <si>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</si>
  <si>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</si>
  <si>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</si>
  <si>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</si>
  <si>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</si>
  <si>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</si>
  <si>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</si>
  <si>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</si>
  <si>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</si>
  <si>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</si>
  <si>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</si>
  <si>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</si>
  <si>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</si>
  <si>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</si>
  <si>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</si>
  <si>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</si>
  <si>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</si>
  <si>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</si>
  <si>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</si>
  <si>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</si>
  <si>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</si>
  <si>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</si>
  <si>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</si>
  <si>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</si>
  <si>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</si>
  <si>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</si>
  <si>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</si>
  <si>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</si>
  <si>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</si>
  <si>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</si>
  <si>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</si>
  <si>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</si>
  <si>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</si>
  <si>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</si>
  <si>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</si>
  <si>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</si>
  <si>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</si>
  <si>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</si>
  <si>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</si>
  <si>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</si>
  <si>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</si>
  <si>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</si>
  <si>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</si>
  <si>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</si>
  <si>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</si>
  <si>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</si>
  <si>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</si>
  <si>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</si>
  <si>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</si>
  <si>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</si>
  <si>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</si>
  <si>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</si>
  <si>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</si>
  <si>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</si>
  <si>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</si>
  <si>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</si>
  <si>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</si>
  <si>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</si>
  <si>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</si>
  <si>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</si>
  <si>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</si>
  <si>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</si>
  <si>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</si>
  <si>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</si>
  <si>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</si>
  <si>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</si>
  <si>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</si>
  <si>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</si>
  <si>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</si>
  <si>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</si>
  <si>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</si>
  <si>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</si>
  <si>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</si>
  <si>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</si>
  <si>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</si>
  <si>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</si>
  <si>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</si>
  <si>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</si>
  <si>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</si>
  <si>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</si>
  <si>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</si>
  <si>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</si>
  <si>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</si>
  <si>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</si>
  <si>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</si>
  <si>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</si>
  <si>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</si>
  <si>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</si>
  <si>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</si>
  <si>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</si>
  <si>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</si>
  <si>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</si>
  <si>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</si>
  <si>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</si>
  <si>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</si>
  <si>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</si>
  <si>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</si>
  <si>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</si>
  <si>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</si>
  <si>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</si>
  <si>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</si>
  <si>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</si>
  <si>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</si>
  <si>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</si>
  <si>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</si>
  <si>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</si>
  <si>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</si>
  <si>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</si>
  <si>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</si>
  <si>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</si>
  <si>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</si>
  <si>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</si>
  <si>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</si>
  <si>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</si>
  <si>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</si>
  <si>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</si>
  <si>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</si>
  <si>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</si>
  <si>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</si>
  <si>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</si>
  <si>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</si>
  <si>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</si>
  <si>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</si>
  <si>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</si>
  <si>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</si>
  <si>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</si>
  <si>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</si>
  <si>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</si>
  <si>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</si>
  <si>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</si>
  <si>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</si>
  <si>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</si>
  <si>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</si>
  <si>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</si>
  <si>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</si>
  <si>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</si>
  <si>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</si>
  <si>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</si>
  <si>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</si>
  <si>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</si>
  <si>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</si>
  <si>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</si>
  <si>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</si>
  <si>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</si>
  <si>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</si>
  <si>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</si>
  <si>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</si>
  <si>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</si>
  <si>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</si>
  <si>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</si>
  <si>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</si>
  <si>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</si>
  <si>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</si>
  <si>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</si>
  <si>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</si>
  <si>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</si>
  <si>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</si>
  <si>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</si>
  <si>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</si>
  <si>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</si>
  <si>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</si>
  <si>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</si>
  <si>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</si>
  <si>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</si>
  <si>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</si>
  <si>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</si>
  <si>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</si>
  <si>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</si>
  <si>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</si>
  <si>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</si>
  <si>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</si>
  <si>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</si>
  <si>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</si>
  <si>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</si>
  <si>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</si>
  <si>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</si>
  <si>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</si>
  <si>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</si>
  <si>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</si>
  <si>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</si>
  <si>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</si>
  <si>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</si>
  <si>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</si>
  <si>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</si>
  <si>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</si>
  <si>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</si>
  <si>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</si>
  <si>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</si>
  <si>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</si>
  <si>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</si>
  <si>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</si>
  <si>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</si>
  <si>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</si>
  <si>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</si>
  <si>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</si>
  <si>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</si>
  <si>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</si>
  <si>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</si>
  <si>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</si>
  <si>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</si>
  <si>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</si>
  <si>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</si>
  <si>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</si>
  <si>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</si>
  <si>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</si>
  <si>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</si>
  <si>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</si>
  <si>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</si>
  <si>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</si>
  <si>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</si>
  <si>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</si>
  <si>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</si>
  <si>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</si>
  <si>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</si>
  <si>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</si>
  <si>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</si>
  <si>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</si>
  <si>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</si>
  <si>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</si>
  <si>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</si>
  <si>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</si>
  <si>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</si>
  <si>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</si>
  <si>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</si>
  <si>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</si>
  <si>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</si>
  <si>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</si>
  <si>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</si>
  <si>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</si>
  <si>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</si>
  <si>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</si>
  <si>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</si>
  <si>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</si>
  <si>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</si>
  <si>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</si>
  <si>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</si>
  <si>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</si>
  <si>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</si>
  <si>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</si>
  <si>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</si>
  <si>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</si>
  <si>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</si>
  <si>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</si>
  <si>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</si>
  <si>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</si>
  <si>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</si>
  <si>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</si>
  <si>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</si>
  <si>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</si>
  <si>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</si>
  <si>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</si>
  <si>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</si>
  <si>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</si>
  <si>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</si>
  <si>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</si>
  <si>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</si>
  <si>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</si>
  <si>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</si>
  <si>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</si>
  <si>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</si>
  <si>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</si>
  <si>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</si>
  <si>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</si>
  <si>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</si>
  <si>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</si>
  <si>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</si>
  <si>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</si>
  <si>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</si>
  <si>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</si>
  <si>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</si>
  <si>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</si>
  <si>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</si>
  <si>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</si>
  <si>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</si>
  <si>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</si>
  <si>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</si>
  <si>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</si>
  <si>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</si>
  <si>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</si>
  <si>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</si>
  <si>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</si>
  <si>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</si>
  <si>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</si>
  <si>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</si>
  <si>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</si>
  <si>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</si>
  <si>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</si>
  <si>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</si>
  <si>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</si>
  <si>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</si>
  <si>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</si>
  <si>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</si>
  <si>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</si>
  <si>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</si>
  <si>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</si>
  <si>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</si>
  <si>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</si>
  <si>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</si>
  <si>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</si>
  <si>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</si>
  <si>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</si>
  <si>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</si>
  <si>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</si>
  <si>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</si>
  <si>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</si>
  <si>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</si>
  <si>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</si>
  <si>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</si>
  <si>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</si>
  <si>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</si>
  <si>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</si>
  <si>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</si>
  <si>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</si>
  <si>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</si>
  <si>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</si>
  <si>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</si>
  <si>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</si>
  <si>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</si>
  <si>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</si>
  <si>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</si>
  <si>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</si>
  <si>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</si>
  <si>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</si>
  <si>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</si>
  <si>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</si>
  <si>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</si>
  <si>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</si>
  <si>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</si>
  <si>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</si>
  <si>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</si>
  <si>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</si>
  <si>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</si>
  <si>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</si>
  <si>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</si>
  <si>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</si>
  <si>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</si>
  <si>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</si>
  <si>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</si>
  <si>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</si>
  <si>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</si>
  <si>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</si>
  <si>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</si>
  <si>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</si>
  <si>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</si>
  <si>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</si>
  <si>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</si>
  <si>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</si>
  <si>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</si>
  <si>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</si>
  <si>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</si>
  <si>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</si>
  <si>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</si>
  <si>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</si>
  <si>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</si>
  <si>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</si>
  <si>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</si>
  <si>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</si>
  <si>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</si>
  <si>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</si>
  <si>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</si>
  <si>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</si>
  <si>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</si>
  <si>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</si>
  <si>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</si>
  <si>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</si>
  <si>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</si>
  <si>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</si>
  <si>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</si>
  <si>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</si>
  <si>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</si>
  <si>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</si>
  <si>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</si>
  <si>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</si>
  <si>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</si>
  <si>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</si>
  <si>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</si>
  <si>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</si>
  <si>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</si>
  <si>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</si>
  <si>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</si>
  <si>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</si>
  <si>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</si>
  <si>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</si>
  <si>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</si>
  <si>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</si>
  <si>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</si>
  <si>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</si>
  <si>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</si>
  <si>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</si>
  <si>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</si>
  <si>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</si>
  <si>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</si>
  <si>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</si>
  <si>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</si>
  <si>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</si>
  <si>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</si>
  <si>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</si>
  <si>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</si>
  <si>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</si>
  <si>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</si>
  <si>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</si>
  <si>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</si>
  <si>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</si>
  <si>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</si>
  <si>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</si>
  <si>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</si>
  <si>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</si>
  <si>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</si>
  <si>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</si>
  <si>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</si>
  <si>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</si>
  <si>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</si>
  <si>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</si>
  <si>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</si>
  <si>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</si>
  <si>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</si>
  <si>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</si>
  <si>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</si>
  <si>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</si>
  <si>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</si>
  <si>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</si>
  <si>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</si>
  <si>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</si>
  <si>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</si>
  <si>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</si>
  <si>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</si>
  <si>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</si>
  <si>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</si>
  <si>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</si>
  <si>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</si>
  <si>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</si>
  <si>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</si>
  <si>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</si>
  <si>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</si>
  <si>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</si>
  <si>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</si>
  <si>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</si>
  <si>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</si>
  <si>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</si>
  <si>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</si>
  <si>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</si>
  <si>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</si>
  <si>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</si>
  <si>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</si>
  <si>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</si>
  <si>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</si>
  <si>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</si>
  <si>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</si>
  <si>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</si>
  <si>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</si>
  <si>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</si>
  <si>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</si>
  <si>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</si>
  <si>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</si>
  <si>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</si>
  <si>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</si>
  <si>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</si>
  <si>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</si>
  <si>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</si>
  <si>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</si>
  <si>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</si>
  <si>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</si>
  <si>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</si>
  <si>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</si>
  <si>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</si>
  <si>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</si>
  <si>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</si>
  <si>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</si>
  <si>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</si>
  <si>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</si>
  <si>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</si>
  <si>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</si>
  <si>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</si>
  <si>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</si>
  <si>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</si>
  <si>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</si>
  <si>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</si>
  <si>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</si>
  <si>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</si>
  <si>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</si>
  <si>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</si>
  <si>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</si>
  <si>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</si>
  <si>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</si>
  <si>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</si>
  <si>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</si>
  <si>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</si>
  <si>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</si>
  <si>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</si>
  <si>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</si>
  <si>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</si>
  <si>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</si>
  <si>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</si>
  <si>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</si>
  <si>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</si>
  <si>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</si>
  <si>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</si>
  <si>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</si>
  <si>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</si>
  <si>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</si>
  <si>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</si>
  <si>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</si>
  <si>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</si>
  <si>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</si>
  <si>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</si>
  <si>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</si>
  <si>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</si>
  <si>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</si>
  <si>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</si>
  <si>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</si>
  <si>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</si>
  <si>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</si>
  <si>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</si>
  <si>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</si>
  <si>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</si>
  <si>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</si>
  <si>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</si>
  <si>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</si>
  <si>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</si>
  <si>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</si>
  <si>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</si>
  <si>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</si>
  <si>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</si>
  <si>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</si>
  <si>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</si>
  <si>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</si>
  <si>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</si>
  <si>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</si>
  <si>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</si>
  <si>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</si>
  <si>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</si>
  <si>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</si>
  <si>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</si>
  <si>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</si>
  <si>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</si>
  <si>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</si>
  <si>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</si>
  <si>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</si>
  <si>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</si>
  <si>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</si>
  <si>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</si>
  <si>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</si>
  <si>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</si>
  <si>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</si>
  <si>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</si>
  <si>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</si>
  <si>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</si>
  <si>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</si>
  <si>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</si>
  <si>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</si>
  <si>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</si>
  <si>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</si>
  <si>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</si>
  <si>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</si>
  <si>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</si>
  <si>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</si>
  <si>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</si>
  <si>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</si>
  <si>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</si>
  <si>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</si>
  <si>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</si>
  <si>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</si>
  <si>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</si>
  <si>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</si>
  <si>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</si>
  <si>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</si>
  <si>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</si>
  <si>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</si>
  <si>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</si>
  <si>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</si>
  <si>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</si>
  <si>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</si>
  <si>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</si>
  <si>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</si>
  <si>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</si>
  <si>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</si>
  <si>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</si>
  <si>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</si>
  <si>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</si>
  <si>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</si>
  <si>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</si>
  <si>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</si>
  <si>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</si>
  <si>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</si>
  <si>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</si>
  <si>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</si>
  <si>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</si>
  <si>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</si>
  <si>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</si>
  <si>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</si>
  <si>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</si>
  <si>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</si>
  <si>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</si>
  <si>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</si>
  <si>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</si>
  <si>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</si>
  <si>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</si>
  <si>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</si>
  <si>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</si>
  <si>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</si>
  <si>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</si>
  <si>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</si>
  <si>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</si>
  <si>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</si>
  <si>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</si>
  <si>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</si>
  <si>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</si>
  <si>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</si>
  <si>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</si>
  <si>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</si>
  <si>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</si>
  <si>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</si>
  <si>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</si>
  <si>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</si>
  <si>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</si>
  <si>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</si>
  <si>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</si>
  <si>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</si>
  <si>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</si>
  <si>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</si>
  <si>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</si>
  <si>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</si>
  <si>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</si>
  <si>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</si>
  <si>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</si>
  <si>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</si>
  <si>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</si>
  <si>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</si>
  <si>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</si>
  <si>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</si>
  <si>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</si>
  <si>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</si>
  <si>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</si>
  <si>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</si>
  <si>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</si>
  <si>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</si>
  <si>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</si>
  <si>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</si>
  <si>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</si>
  <si>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</si>
  <si>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</si>
  <si>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</si>
  <si>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</si>
  <si>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</si>
  <si>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</si>
  <si>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</si>
  <si>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</si>
  <si>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</si>
  <si>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</si>
  <si>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</si>
  <si>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</si>
  <si>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</si>
  <si>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</si>
  <si>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</si>
  <si>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</si>
  <si>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</si>
  <si>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</si>
  <si>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</si>
  <si>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</si>
  <si>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</si>
  <si>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</si>
  <si>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</si>
  <si>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</si>
  <si>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</si>
  <si>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</si>
  <si>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</si>
  <si>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</si>
  <si>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</si>
  <si>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</si>
  <si>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</si>
  <si>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</si>
  <si>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</si>
  <si>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</si>
  <si>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</si>
  <si>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</si>
  <si>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</si>
  <si>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</si>
  <si>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</si>
  <si>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</si>
  <si>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</si>
  <si>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</si>
  <si>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</si>
  <si>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</si>
  <si>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</si>
  <si>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</si>
  <si>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</si>
  <si>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</si>
  <si>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</si>
  <si>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</si>
  <si>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</si>
  <si>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</si>
  <si>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</si>
  <si>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</si>
  <si>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</si>
  <si>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</si>
  <si>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</si>
  <si>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</si>
  <si>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</si>
  <si>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</si>
  <si>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</si>
  <si>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</si>
  <si>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</si>
  <si>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</si>
  <si>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</si>
  <si>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</si>
  <si>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</si>
  <si>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</si>
  <si>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</si>
  <si>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</si>
  <si>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</si>
  <si>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</si>
  <si>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</si>
  <si>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</si>
  <si>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</si>
  <si>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</si>
  <si>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</si>
  <si>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</si>
  <si>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</si>
  <si>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</si>
  <si>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</si>
  <si>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</si>
  <si>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</si>
  <si>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</si>
  <si>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</si>
  <si>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</si>
  <si>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</si>
  <si>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</si>
  <si>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</si>
  <si>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</si>
  <si>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</si>
  <si>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</si>
  <si>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</si>
  <si>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</si>
  <si>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</si>
  <si>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</si>
  <si>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</si>
  <si>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</si>
  <si>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</si>
  <si>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</si>
  <si>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</si>
  <si>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</si>
  <si>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</si>
  <si>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</si>
  <si>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</si>
  <si>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</si>
  <si>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</si>
  <si>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</si>
  <si>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</si>
  <si>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</si>
  <si>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</si>
  <si>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</si>
  <si>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</si>
  <si>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</si>
  <si>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</si>
  <si>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</si>
  <si>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</si>
  <si>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</si>
  <si>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</si>
  <si>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</si>
  <si>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</si>
  <si>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</si>
  <si>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</si>
  <si>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</si>
  <si>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</si>
  <si>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</si>
  <si>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</si>
  <si>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</si>
  <si>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</si>
  <si>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</si>
  <si>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</si>
  <si>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</si>
  <si>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</si>
  <si>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</si>
  <si>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</si>
  <si>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</si>
  <si>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</si>
  <si>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</si>
  <si>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</si>
  <si>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</si>
  <si>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</si>
  <si>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</si>
  <si>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</si>
  <si>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</si>
  <si>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</si>
  <si>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</si>
  <si>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</si>
  <si>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</si>
  <si>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</si>
  <si>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</si>
  <si>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</si>
  <si>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</si>
  <si>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</si>
  <si>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</si>
  <si>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</si>
  <si>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</si>
  <si>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</si>
  <si>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</si>
  <si>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</si>
  <si>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</si>
  <si>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</si>
  <si>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</si>
  <si>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</si>
  <si>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</si>
  <si>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</si>
  <si>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</si>
  <si>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</si>
  <si>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</si>
  <si>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</si>
  <si>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</si>
  <si>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</si>
  <si>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</si>
  <si>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</si>
  <si>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</si>
  <si>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</si>
  <si>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</si>
  <si>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</si>
  <si>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</si>
  <si>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</si>
  <si>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</si>
  <si>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</si>
  <si>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</si>
  <si>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</si>
  <si>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</si>
  <si>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</si>
  <si>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</si>
  <si>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</si>
  <si>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</si>
  <si>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</si>
  <si>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</si>
  <si>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</si>
  <si>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</si>
  <si>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</si>
  <si>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</si>
  <si>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</si>
  <si>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</si>
  <si>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</si>
  <si>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</si>
  <si>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</si>
  <si>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</si>
  <si>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</si>
  <si>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</si>
  <si>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</si>
  <si>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</si>
  <si>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</si>
  <si>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</si>
  <si>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</si>
  <si>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</si>
  <si>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</si>
  <si>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</si>
  <si>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</si>
  <si>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</si>
  <si>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</si>
  <si>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</si>
  <si>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</si>
  <si>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</si>
  <si>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</si>
  <si>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</si>
  <si>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</si>
  <si>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</si>
  <si>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</si>
  <si>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</si>
  <si>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</si>
  <si>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</si>
  <si>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</si>
  <si>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</si>
  <si>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</si>
  <si>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</si>
  <si>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</si>
  <si>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</si>
  <si>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</si>
  <si>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</si>
  <si>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</si>
  <si>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</si>
  <si>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</si>
  <si>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</si>
  <si>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</si>
  <si>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</si>
  <si>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</si>
  <si>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</si>
  <si>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</si>
  <si>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</si>
  <si>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</si>
  <si>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</si>
  <si>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</si>
  <si>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</si>
  <si>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</si>
  <si>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</si>
  <si>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</si>
  <si>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</si>
  <si>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</si>
  <si>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</si>
  <si>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</si>
  <si>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</si>
  <si>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</si>
  <si>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</si>
  <si>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</si>
  <si>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</si>
  <si>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</si>
  <si>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</si>
  <si>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</si>
  <si>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</si>
  <si>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</si>
  <si>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</si>
  <si>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</si>
  <si>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</si>
  <si>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</si>
  <si>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</si>
  <si>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</si>
  <si>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</si>
  <si>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</si>
  <si>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</si>
  <si>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</si>
  <si>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</si>
  <si>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</si>
  <si>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</si>
  <si>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</si>
  <si>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</si>
  <si>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</si>
  <si>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</si>
  <si>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</si>
  <si>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</si>
  <si>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</si>
  <si>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</si>
  <si>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</si>
  <si>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</si>
  <si>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</si>
  <si>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</si>
  <si>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</si>
  <si>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</si>
  <si>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</si>
  <si>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</si>
  <si>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</si>
  <si>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</si>
  <si>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</si>
  <si>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</si>
  <si>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</si>
  <si>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</si>
  <si>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</si>
  <si>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</si>
  <si>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</si>
  <si>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</si>
  <si>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</si>
  <si>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</si>
  <si>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</si>
  <si>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</si>
  <si>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</si>
  <si>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</si>
  <si>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</si>
  <si>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</si>
  <si>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</si>
  <si>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</si>
  <si>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</si>
  <si>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</si>
  <si>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</si>
  <si>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</si>
  <si>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</si>
  <si>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</si>
  <si>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</si>
  <si>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</si>
  <si>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</si>
  <si>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</si>
  <si>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</si>
  <si>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</si>
  <si>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</si>
  <si>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</si>
  <si>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</si>
  <si>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</si>
  <si>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</si>
  <si>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</si>
  <si>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</si>
  <si>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</si>
  <si>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</si>
  <si>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</si>
  <si>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</si>
  <si>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</si>
  <si>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</si>
  <si>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</si>
  <si>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</si>
  <si>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</si>
  <si>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</si>
  <si>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</si>
  <si>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</si>
  <si>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</si>
  <si>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</si>
  <si>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</si>
  <si>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</si>
  <si>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</si>
  <si>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</si>
  <si>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</si>
  <si>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</si>
  <si>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</si>
  <si>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</si>
  <si>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</si>
  <si>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</si>
  <si>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</si>
  <si>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</si>
  <si>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</si>
  <si>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</si>
  <si>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</si>
  <si>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</si>
  <si>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</si>
  <si>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</si>
  <si>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</si>
  <si>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</si>
  <si>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</si>
  <si>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</si>
  <si>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</si>
  <si>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</si>
  <si>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</si>
  <si>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</si>
  <si>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</si>
  <si>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</si>
  <si>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</si>
  <si>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</si>
  <si>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</si>
  <si>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</si>
  <si>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</si>
  <si>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</si>
  <si>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</si>
  <si>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</si>
  <si>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</si>
  <si>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</si>
  <si>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</si>
  <si>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</si>
  <si>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</si>
  <si>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</si>
  <si>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</si>
  <si>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</si>
  <si>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</si>
  <si>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</si>
  <si>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</si>
  <si>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</si>
  <si>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</si>
  <si>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</si>
  <si>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</si>
  <si>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</si>
  <si>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</si>
  <si>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</si>
  <si>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</si>
  <si>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</si>
  <si>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</si>
  <si>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</si>
  <si>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</si>
  <si>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</si>
  <si>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</si>
  <si>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</si>
  <si>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</si>
  <si>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</si>
  <si>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</si>
  <si>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</si>
  <si>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</si>
  <si>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</si>
  <si>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</si>
  <si>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</si>
  <si>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</si>
  <si>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</si>
  <si>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</si>
  <si>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</si>
  <si>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</si>
  <si>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</si>
  <si>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</si>
  <si>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</si>
  <si>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</si>
  <si>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</si>
  <si>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</si>
  <si>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</si>
  <si>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</si>
  <si>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</si>
  <si>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</si>
  <si>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</si>
  <si>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</si>
  <si>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</si>
  <si>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</si>
  <si>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</si>
  <si>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</si>
  <si>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</si>
  <si>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</si>
  <si>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</si>
  <si>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</si>
  <si>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</si>
  <si>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</si>
  <si>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</si>
  <si>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</si>
  <si>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</si>
  <si>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</si>
  <si>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</si>
  <si>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</si>
  <si>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</si>
  <si>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</si>
  <si>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</si>
  <si>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</si>
  <si>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</si>
  <si>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</si>
  <si>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</si>
  <si>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</si>
  <si>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</si>
  <si>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</si>
  <si>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</si>
  <si>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</si>
  <si>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</si>
  <si>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</si>
  <si>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</si>
  <si>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</si>
  <si>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</si>
  <si>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</si>
  <si>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</si>
  <si>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</si>
  <si>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</si>
  <si>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</si>
  <si>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</si>
  <si>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</si>
  <si>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</si>
  <si>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</si>
  <si>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</si>
  <si>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</si>
  <si>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</si>
  <si>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</si>
  <si>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</si>
  <si>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</si>
  <si>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</si>
  <si>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</si>
  <si>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</si>
  <si>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</si>
  <si>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</si>
  <si>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</si>
  <si>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</si>
  <si>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</si>
  <si>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</si>
  <si>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</si>
  <si>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</si>
  <si>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</si>
  <si>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</si>
  <si>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</si>
  <si>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</si>
  <si>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</si>
  <si>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</si>
  <si>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</si>
  <si>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</si>
  <si>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</si>
  <si>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</si>
  <si>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</si>
  <si>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</si>
  <si>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</si>
  <si>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</si>
  <si>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</si>
  <si>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</si>
  <si>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</si>
  <si>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</si>
  <si>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</si>
  <si>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</si>
  <si>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</si>
  <si>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</si>
  <si>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</si>
  <si>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</si>
  <si>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</si>
  <si>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</si>
  <si>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</si>
  <si>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</si>
  <si>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</si>
  <si>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</si>
  <si>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</si>
  <si>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</si>
  <si>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</si>
  <si>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</si>
  <si>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</si>
  <si>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</si>
  <si>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</si>
  <si>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</si>
  <si>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</si>
  <si>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</si>
  <si>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</si>
  <si>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</si>
  <si>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</si>
  <si>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</si>
  <si>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</si>
  <si>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</si>
  <si>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</si>
  <si>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</si>
  <si>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</si>
  <si>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</si>
  <si>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</si>
  <si>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</si>
  <si>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</si>
  <si>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</si>
  <si>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</si>
  <si>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</si>
  <si>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</si>
  <si>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</si>
  <si>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</si>
  <si>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</si>
  <si>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</si>
  <si>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</si>
  <si>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</si>
  <si>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</si>
  <si>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</si>
  <si>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</si>
  <si>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</si>
  <si>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</si>
  <si>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</si>
  <si>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</si>
  <si>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</si>
  <si>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</si>
  <si>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</si>
  <si>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</si>
  <si>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</si>
  <si>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</si>
  <si>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</si>
  <si>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</si>
  <si>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</si>
  <si>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</si>
  <si>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</si>
  <si>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</si>
  <si>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</si>
  <si>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</si>
  <si>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</si>
  <si>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</si>
  <si>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</si>
  <si>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</si>
  <si>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</si>
  <si>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</si>
  <si>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</si>
  <si>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</si>
  <si>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</si>
  <si>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</si>
  <si>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</si>
  <si>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</si>
  <si>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</si>
  <si>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</si>
  <si>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</si>
  <si>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</si>
  <si>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</si>
  <si>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</si>
  <si>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</si>
  <si>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</si>
  <si>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</si>
  <si>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</si>
  <si>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</si>
  <si>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</si>
  <si>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</si>
  <si>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</si>
  <si>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</si>
  <si>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</si>
  <si>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</si>
  <si>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</si>
  <si>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</si>
  <si>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</si>
  <si>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</si>
  <si>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</si>
  <si>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</si>
  <si>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</si>
  <si>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</si>
  <si>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</si>
  <si>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</si>
  <si>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</si>
  <si>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</si>
  <si>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</si>
  <si>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</si>
  <si>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</si>
  <si>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</si>
  <si>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</si>
  <si>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</si>
  <si>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</si>
  <si>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</si>
  <si>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</si>
  <si>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</si>
  <si>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</si>
  <si>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</si>
  <si>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</si>
  <si>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</si>
  <si>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</si>
  <si>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</si>
  <si>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</si>
  <si>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</si>
  <si>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</si>
  <si>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</si>
  <si>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</si>
  <si>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</si>
  <si>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</si>
  <si>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</si>
  <si>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</si>
  <si>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</si>
  <si>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</si>
  <si>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</si>
  <si>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</si>
  <si>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</si>
  <si>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</si>
  <si>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</si>
  <si>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</si>
  <si>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</si>
  <si>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</si>
  <si>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</si>
  <si>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</si>
  <si>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</si>
  <si>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</si>
  <si>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</si>
  <si>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</si>
  <si>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</si>
  <si>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</si>
  <si>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</si>
  <si>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</si>
  <si>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</si>
  <si>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</si>
  <si>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</si>
  <si>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</si>
  <si>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</si>
  <si>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</si>
  <si>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</si>
  <si>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</si>
  <si>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</si>
  <si>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</si>
  <si>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</si>
  <si>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</si>
  <si>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</si>
  <si>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</si>
  <si>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</si>
  <si>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</si>
  <si>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</si>
  <si>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</si>
  <si>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</si>
  <si>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</si>
  <si>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</si>
  <si>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</si>
  <si>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</si>
  <si>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</si>
  <si>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</si>
  <si>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</si>
  <si>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</si>
  <si>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</si>
  <si>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</si>
  <si>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</si>
  <si>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</si>
  <si>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</si>
  <si>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</si>
  <si>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</si>
  <si>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</si>
  <si>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</si>
  <si>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</si>
  <si>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</si>
  <si>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</si>
  <si>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</si>
  <si>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</si>
  <si>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</si>
  <si>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</si>
  <si>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</si>
  <si>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</si>
  <si>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</si>
  <si>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</si>
  <si>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</si>
  <si>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</si>
  <si>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</si>
  <si>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</si>
  <si>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</si>
  <si>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</si>
  <si>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</si>
  <si>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</si>
  <si>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</si>
  <si>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</si>
  <si>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</si>
  <si>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</si>
  <si>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</si>
  <si>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</si>
  <si>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</si>
  <si>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</si>
  <si>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</si>
  <si>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</si>
  <si>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</si>
  <si>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</si>
  <si>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</si>
  <si>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</si>
  <si>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</si>
  <si>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</si>
  <si>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</si>
  <si>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</si>
  <si>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</si>
  <si>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</si>
  <si>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</si>
  <si>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</si>
  <si>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</si>
  <si>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</si>
  <si>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</si>
  <si>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</si>
  <si>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</si>
  <si>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</si>
  <si>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</si>
  <si>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</si>
  <si>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</si>
  <si>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</si>
  <si>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</si>
  <si>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</si>
  <si>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</si>
  <si>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</si>
  <si>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</si>
  <si>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</si>
  <si>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</si>
  <si>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</si>
  <si>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</si>
  <si>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</si>
  <si>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</si>
  <si>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</si>
  <si>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</si>
  <si>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</si>
  <si>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</si>
  <si>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</si>
  <si>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</si>
  <si>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</si>
  <si>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</si>
  <si>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</si>
  <si>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</si>
  <si>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</si>
  <si>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</si>
  <si>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</si>
  <si>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</si>
  <si>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</si>
  <si>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</si>
  <si>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</si>
  <si>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</si>
  <si>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</si>
  <si>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</si>
  <si>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</si>
  <si>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</si>
  <si>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</si>
  <si>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</si>
  <si>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</si>
  <si>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</si>
  <si>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</si>
  <si>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</si>
  <si>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</si>
  <si>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</si>
  <si>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</si>
  <si>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</si>
  <si>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</si>
  <si>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</si>
  <si>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</si>
  <si>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</si>
  <si>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</si>
  <si>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</si>
  <si>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</si>
  <si>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</si>
  <si>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</si>
  <si>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</si>
  <si>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</si>
  <si>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</si>
  <si>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</si>
  <si>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</si>
  <si>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</si>
  <si>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</si>
  <si>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</si>
  <si>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</si>
  <si>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</si>
  <si>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</si>
  <si>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</si>
  <si>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</si>
  <si>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</si>
  <si>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</si>
  <si>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</si>
  <si>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</si>
  <si>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</si>
  <si>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</si>
  <si>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</si>
  <si>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</si>
  <si>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</si>
  <si>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</si>
  <si>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</si>
  <si>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</si>
  <si>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</si>
  <si>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</si>
  <si>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</si>
  <si>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</si>
  <si>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</si>
  <si>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</si>
  <si>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</si>
  <si>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</si>
  <si>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</si>
  <si>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</si>
  <si>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</si>
  <si>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</si>
  <si>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</si>
  <si>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</si>
  <si>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</si>
  <si>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</si>
  <si>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</si>
  <si>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</si>
  <si>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</si>
  <si>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</si>
  <si>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</si>
  <si>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</si>
  <si>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</si>
  <si>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</si>
  <si>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</si>
  <si>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</si>
  <si>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</si>
  <si>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</si>
  <si>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</si>
  <si>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</si>
  <si>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</si>
  <si>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</si>
  <si>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</si>
  <si>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</si>
  <si>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</si>
  <si>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</si>
  <si>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</si>
  <si>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</si>
  <si>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</si>
  <si>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</si>
  <si>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</si>
  <si>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</si>
  <si>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</si>
  <si>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</si>
  <si>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</si>
  <si>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</si>
  <si>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</si>
  <si>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</si>
  <si>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</si>
  <si>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</si>
  <si>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</si>
  <si>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</si>
  <si>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</si>
  <si>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</si>
  <si>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</si>
  <si>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</si>
  <si>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</si>
  <si>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</si>
  <si>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</si>
  <si>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</si>
  <si>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</si>
  <si>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</si>
  <si>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</si>
  <si>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</si>
  <si>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</si>
  <si>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</si>
  <si>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</si>
  <si>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</si>
  <si>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</si>
  <si>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</si>
  <si>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</si>
  <si>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</si>
  <si>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</si>
  <si>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</si>
  <si>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</si>
  <si>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</si>
  <si>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</si>
  <si>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</si>
  <si>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</si>
  <si>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</si>
  <si>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</si>
  <si>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</si>
  <si>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</si>
  <si>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</si>
  <si>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</si>
  <si>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</si>
  <si>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</si>
  <si>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</si>
  <si>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</si>
  <si>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</si>
  <si>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</si>
  <si>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</si>
  <si>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</si>
  <si>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</si>
  <si>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</si>
  <si>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</si>
  <si>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</si>
  <si>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</si>
  <si>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</si>
  <si>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</si>
  <si>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</si>
  <si>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</si>
  <si>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</si>
  <si>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</si>
  <si>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</si>
  <si>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</si>
  <si>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</si>
  <si>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</si>
  <si>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</si>
  <si>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</si>
  <si>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</si>
  <si>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</si>
  <si>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</si>
  <si>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</si>
  <si>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</si>
  <si>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</si>
  <si>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</si>
  <si>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</si>
  <si>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</si>
  <si>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</si>
  <si>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</si>
  <si>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</si>
  <si>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</si>
  <si>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</si>
  <si>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</si>
  <si>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</si>
  <si>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</si>
  <si>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</si>
  <si>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</si>
  <si>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</si>
  <si>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</si>
  <si>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</si>
  <si>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</si>
  <si>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</si>
  <si>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</si>
  <si>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</si>
  <si>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</si>
  <si>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</si>
  <si>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</si>
  <si>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</si>
  <si>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</si>
  <si>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</si>
  <si>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</si>
  <si>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</si>
  <si>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</si>
  <si>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</si>
  <si>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</si>
  <si>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</si>
  <si>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</si>
  <si>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</si>
  <si>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</si>
  <si>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</si>
  <si>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</si>
  <si>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</si>
  <si>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</si>
  <si>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</si>
  <si>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</si>
  <si>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</si>
  <si>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</si>
  <si>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</si>
  <si>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</si>
  <si>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</si>
  <si>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</si>
  <si>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</si>
  <si>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</si>
  <si>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</si>
  <si>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</si>
  <si>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</si>
  <si>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</si>
  <si>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</si>
  <si>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</si>
  <si>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</si>
  <si>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</si>
  <si>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</si>
  <si>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</si>
  <si>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</si>
  <si>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</si>
  <si>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</si>
  <si>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</si>
  <si>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</si>
  <si>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</si>
  <si>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</si>
  <si>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</si>
  <si>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</si>
  <si>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</si>
  <si>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</si>
  <si>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</si>
  <si>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</si>
  <si>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</si>
  <si>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</si>
  <si>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</si>
  <si>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</si>
  <si>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</si>
  <si>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</si>
  <si>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</si>
  <si>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</si>
  <si>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</si>
  <si>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</si>
  <si>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</si>
  <si>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</si>
  <si>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</si>
  <si>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</si>
  <si>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</si>
  <si>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</si>
  <si>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</si>
  <si>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</si>
  <si>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</si>
  <si>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</si>
  <si>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</si>
  <si>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</si>
  <si>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</si>
  <si>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</si>
  <si>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</si>
  <si>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</si>
  <si>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</si>
  <si>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</si>
  <si>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</si>
  <si>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</si>
  <si>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</si>
  <si>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</si>
  <si>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</si>
  <si>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</si>
  <si>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</si>
  <si>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</si>
  <si>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</si>
  <si>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</si>
  <si>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</si>
  <si>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</si>
  <si>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</si>
  <si>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</si>
  <si>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</si>
  <si>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</si>
  <si>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</si>
  <si>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</si>
  <si>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</si>
  <si>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</si>
  <si>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</si>
  <si>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</si>
  <si>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</si>
  <si>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</si>
  <si>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</si>
  <si>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</si>
  <si>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</si>
  <si>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</si>
  <si>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</si>
  <si>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</si>
  <si>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</si>
  <si>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</si>
  <si>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</si>
  <si>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</si>
  <si>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</si>
  <si>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</si>
  <si>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</si>
  <si>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</si>
  <si>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</si>
  <si>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</si>
  <si>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</si>
  <si>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</si>
  <si>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</si>
  <si>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</si>
  <si>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</si>
  <si>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</si>
  <si>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</si>
  <si>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</si>
  <si>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</si>
  <si>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</si>
  <si>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</si>
  <si>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</si>
  <si>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</si>
  <si>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</si>
  <si>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</si>
  <si>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</si>
  <si>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</si>
  <si>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</si>
  <si>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</si>
  <si>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</si>
  <si>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</si>
  <si>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</si>
  <si>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</si>
  <si>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</si>
  <si>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</si>
  <si>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</si>
  <si>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</si>
  <si>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</si>
  <si>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</si>
  <si>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</si>
  <si>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</si>
  <si>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</si>
  <si>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</si>
  <si>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</si>
  <si>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</si>
  <si>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</si>
  <si>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</si>
  <si>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</si>
  <si>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</si>
  <si>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</si>
  <si>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</si>
  <si>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</si>
  <si>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</si>
  <si>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</si>
  <si>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</si>
  <si>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</si>
  <si>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</si>
  <si>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</si>
  <si>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</si>
  <si>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</si>
  <si>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</si>
  <si>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</si>
  <si>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</si>
  <si>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</si>
  <si>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</si>
  <si>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</si>
  <si>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</si>
  <si>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</si>
  <si>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</si>
  <si>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</si>
  <si>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</si>
  <si>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</si>
  <si>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</si>
  <si>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</si>
  <si>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</si>
  <si>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</si>
  <si>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</si>
  <si>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</si>
  <si>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</si>
  <si>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</si>
  <si>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</si>
  <si>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</si>
  <si>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</si>
  <si>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</si>
  <si>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</si>
  <si>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</si>
  <si>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</si>
  <si>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</si>
  <si>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</si>
  <si>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</si>
  <si>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</si>
  <si>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</si>
  <si>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</si>
  <si>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</si>
  <si>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</si>
  <si>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</si>
  <si>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</si>
  <si>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</si>
  <si>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</si>
  <si>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</si>
  <si>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</si>
  <si>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</si>
  <si>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</si>
  <si>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</si>
  <si>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</si>
  <si>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</si>
  <si>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</si>
  <si>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</si>
  <si>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</si>
  <si>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</si>
  <si>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</si>
  <si>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</si>
  <si>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</si>
  <si>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</si>
  <si>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</si>
  <si>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</si>
  <si>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</si>
  <si>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</si>
  <si>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</si>
  <si>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</si>
  <si>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</si>
  <si>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</si>
  <si>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</si>
  <si>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</si>
  <si>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</si>
  <si>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</si>
  <si>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</si>
  <si>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</si>
  <si>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</si>
  <si>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</si>
  <si>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</si>
  <si>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</si>
  <si>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</si>
  <si>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</si>
  <si>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</si>
  <si>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</si>
  <si>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</si>
  <si>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</si>
  <si>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</si>
  <si>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</si>
  <si>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</si>
  <si>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</si>
  <si>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</si>
  <si>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</si>
  <si>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</si>
  <si>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</si>
  <si>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</si>
  <si>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</si>
  <si>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</si>
  <si>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</si>
  <si>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</si>
  <si>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</si>
  <si>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</si>
  <si>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</si>
  <si>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</si>
  <si>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</si>
  <si>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</si>
  <si>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</si>
  <si>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</si>
  <si>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</si>
  <si>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</si>
  <si>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</si>
  <si>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</si>
  <si>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</si>
  <si>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</si>
  <si>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</si>
  <si>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</si>
  <si>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</si>
  <si>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</si>
  <si>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</si>
  <si>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</si>
  <si>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</si>
  <si>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</si>
  <si>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</si>
  <si>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</si>
  <si>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</si>
  <si>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</si>
  <si>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</si>
  <si>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</si>
  <si>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</si>
  <si>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</si>
  <si>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</si>
  <si>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</si>
  <si>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</si>
  <si>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</si>
  <si>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</si>
  <si>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</si>
  <si>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</si>
  <si>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</si>
  <si>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</si>
  <si>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</si>
  <si>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</si>
  <si>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</si>
  <si>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</si>
  <si>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</si>
  <si>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</si>
  <si>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</si>
  <si>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</si>
  <si>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</si>
  <si>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</si>
  <si>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</si>
  <si>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</si>
  <si>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</si>
  <si>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</si>
  <si>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</si>
  <si>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</si>
  <si>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</si>
  <si>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</si>
  <si>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</si>
  <si>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</si>
  <si>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</si>
  <si>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</si>
  <si>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</si>
  <si>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</si>
  <si>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</si>
  <si>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</si>
  <si>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</si>
  <si>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</si>
  <si>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</si>
  <si>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</si>
  <si>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</si>
  <si>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</si>
  <si>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</si>
  <si>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</si>
  <si>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</si>
  <si>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</si>
  <si>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</si>
  <si>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</si>
  <si>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</si>
  <si>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</si>
  <si>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</si>
  <si>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</si>
  <si>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</si>
  <si>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</si>
  <si>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</si>
  <si>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</si>
  <si>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</si>
  <si>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</si>
  <si>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</si>
  <si>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</si>
  <si>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</si>
  <si>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</si>
  <si>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</si>
  <si>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</si>
  <si>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</si>
  <si>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</si>
  <si>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</si>
  <si>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</si>
  <si>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</si>
  <si>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</si>
  <si>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</si>
  <si>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</si>
  <si>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</si>
  <si>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</si>
  <si>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</si>
  <si>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</si>
  <si>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</si>
  <si>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</si>
  <si>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</si>
  <si>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</si>
  <si>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</si>
  <si>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</si>
  <si>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</si>
  <si>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</si>
  <si>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</si>
  <si>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</si>
  <si>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</si>
  <si>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</si>
  <si>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</si>
  <si>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</si>
  <si>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</si>
  <si>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</si>
  <si>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</si>
  <si>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</si>
  <si>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</si>
  <si>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</si>
  <si>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</si>
  <si>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</si>
  <si>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</si>
  <si>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</si>
  <si>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</si>
  <si>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</si>
  <si>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</si>
  <si>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</si>
  <si>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</si>
  <si>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</si>
  <si>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</si>
  <si>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</si>
  <si>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</si>
  <si>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</si>
  <si>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</si>
  <si>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</si>
  <si>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</si>
  <si>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</si>
  <si>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</si>
  <si>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</si>
  <si>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</si>
  <si>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</si>
  <si>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</si>
  <si>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</si>
  <si>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</si>
  <si>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</si>
  <si>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</si>
  <si>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</si>
  <si>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</si>
  <si>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</si>
  <si>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</si>
  <si>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</si>
  <si>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</si>
  <si>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</si>
  <si>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</si>
  <si>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</si>
  <si>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</si>
  <si>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</si>
  <si>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</si>
  <si>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</si>
  <si>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</si>
  <si>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</si>
  <si>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</si>
  <si>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</si>
  <si>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</si>
  <si>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</si>
  <si>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</si>
  <si>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</si>
  <si>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</si>
  <si>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</si>
  <si>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</si>
  <si>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</si>
  <si>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</si>
  <si>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</si>
  <si>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</si>
  <si>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</si>
  <si>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</si>
  <si>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</si>
  <si>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</si>
  <si>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</si>
  <si>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</si>
  <si>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</si>
  <si>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</si>
  <si>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</si>
  <si>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</si>
  <si>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</si>
  <si>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</si>
  <si>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</si>
  <si>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</si>
  <si>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</si>
  <si>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</si>
  <si>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</si>
  <si>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</si>
  <si>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</si>
  <si>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</si>
  <si>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</si>
  <si>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</si>
  <si>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</si>
  <si>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</si>
  <si>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</si>
  <si>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</si>
  <si>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</si>
  <si>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</si>
  <si>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</si>
  <si>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</si>
  <si>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</si>
  <si>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</si>
  <si>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</si>
  <si>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</si>
  <si>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</si>
  <si>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</si>
  <si>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</si>
  <si>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</si>
  <si>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</si>
  <si>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</si>
  <si>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</si>
  <si>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</si>
  <si>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</si>
  <si>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</si>
  <si>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</si>
  <si>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</si>
  <si>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</si>
  <si>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</si>
  <si>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</si>
  <si>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</si>
  <si>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</si>
  <si>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</si>
  <si>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</si>
  <si>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</si>
  <si>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</si>
  <si>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</si>
  <si>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</si>
  <si>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</si>
  <si>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</si>
  <si>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</si>
  <si>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</si>
  <si>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</si>
  <si>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</si>
  <si>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</si>
  <si>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</si>
  <si>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</si>
  <si>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</si>
  <si>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</si>
  <si>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</si>
  <si>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</si>
  <si>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</si>
  <si>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</si>
  <si>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</si>
  <si>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</si>
  <si>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</si>
  <si>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</si>
  <si>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</si>
  <si>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</si>
  <si>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</si>
  <si>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</si>
  <si>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</si>
  <si>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</si>
  <si>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</si>
  <si>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</si>
  <si>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</si>
  <si>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</si>
  <si>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</si>
  <si>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</si>
  <si>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</si>
  <si>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</si>
  <si>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</si>
  <si>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</si>
  <si>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</si>
  <si>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</si>
  <si>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</si>
  <si>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</si>
  <si>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</si>
  <si>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</si>
  <si>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</si>
  <si>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</si>
  <si>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</si>
  <si>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</si>
  <si>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</si>
  <si>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</si>
  <si>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</si>
  <si>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</si>
  <si>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</si>
  <si>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</si>
  <si>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</si>
  <si>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</si>
  <si>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</si>
  <si>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</si>
  <si>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</si>
  <si>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</si>
  <si>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</si>
  <si>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</si>
  <si>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</si>
  <si>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</si>
  <si>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</si>
  <si>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</si>
  <si>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</si>
  <si>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</si>
  <si>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</si>
  <si>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</si>
  <si>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</si>
  <si>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</si>
  <si>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</si>
  <si>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</si>
  <si>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</si>
  <si>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</si>
  <si>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</si>
  <si>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</si>
  <si>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</si>
  <si>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</si>
  <si>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</si>
  <si>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</si>
  <si>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</si>
  <si>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</si>
  <si>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</si>
  <si>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</si>
  <si>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</si>
  <si>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</si>
  <si>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</si>
  <si>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</si>
  <si>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</si>
  <si>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</si>
  <si>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</si>
  <si>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</si>
  <si>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</si>
  <si>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</si>
  <si>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</si>
  <si>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</si>
  <si>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</si>
  <si>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</si>
  <si>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</si>
  <si>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</si>
  <si>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</si>
  <si>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</si>
  <si>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</si>
  <si>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</si>
  <si>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</si>
  <si>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</si>
  <si>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</si>
  <si>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</si>
  <si>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</si>
  <si>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</si>
  <si>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</si>
  <si>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</si>
  <si>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</si>
  <si>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</si>
  <si>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</si>
  <si>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</si>
  <si>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</si>
  <si>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</si>
  <si>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</si>
  <si>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</si>
  <si>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</si>
  <si>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</si>
  <si>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</si>
  <si>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</si>
  <si>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</si>
  <si>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</si>
  <si>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</si>
  <si>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</si>
  <si>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</si>
  <si>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</si>
  <si>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</si>
  <si>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</si>
  <si>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</si>
  <si>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</si>
  <si>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</si>
  <si>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</si>
  <si>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</si>
  <si>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</si>
  <si>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</si>
  <si>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</si>
  <si>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</si>
  <si>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</si>
  <si>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</si>
  <si>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</si>
  <si>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</si>
  <si>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</si>
  <si>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</si>
  <si>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</si>
  <si>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</si>
  <si>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</si>
  <si>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</si>
  <si>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</si>
  <si>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</si>
  <si>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</si>
  <si>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</si>
  <si>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</si>
  <si>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</si>
  <si>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</si>
  <si>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</si>
  <si>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</si>
  <si>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</si>
  <si>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</si>
  <si>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</si>
  <si>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</si>
  <si>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</si>
  <si>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</si>
  <si>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</si>
  <si>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</si>
  <si>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</si>
  <si>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</si>
  <si>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</si>
  <si>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</si>
  <si>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</si>
  <si>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</si>
  <si>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</si>
  <si>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</si>
  <si>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</si>
  <si>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</si>
  <si>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</si>
  <si>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</si>
  <si>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</si>
  <si>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</si>
  <si>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</si>
  <si>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</si>
  <si>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</si>
  <si>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</si>
  <si>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</si>
  <si>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</si>
  <si>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</si>
  <si>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</si>
  <si>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</si>
  <si>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</si>
  <si>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</si>
  <si>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</si>
  <si>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</si>
  <si>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</si>
  <si>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</si>
  <si>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</si>
  <si>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</si>
  <si>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</si>
  <si>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</si>
  <si>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</si>
  <si>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</si>
  <si>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</si>
  <si>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</si>
  <si>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</si>
  <si>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</si>
  <si>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</si>
  <si>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</si>
  <si>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</si>
  <si>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</si>
  <si>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</si>
  <si>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</si>
  <si>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</si>
  <si>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</si>
  <si>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</si>
  <si>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</si>
  <si>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</si>
  <si>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</si>
  <si>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</si>
  <si>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</si>
  <si>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</si>
  <si>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</si>
  <si>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</si>
  <si>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</si>
  <si>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</si>
  <si>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</si>
  <si>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</si>
  <si>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</si>
  <si>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</si>
  <si>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</si>
  <si>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</si>
  <si>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</si>
  <si>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</si>
  <si>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</si>
  <si>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</si>
  <si>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</si>
  <si>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</si>
  <si>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</si>
  <si>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</si>
  <si>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</si>
  <si>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</si>
  <si>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</si>
  <si>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</si>
  <si>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</si>
  <si>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</si>
  <si>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</si>
  <si>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</si>
  <si>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</si>
  <si>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</si>
  <si>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</si>
  <si>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</si>
  <si>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</si>
  <si>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</si>
  <si>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</si>
  <si>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</si>
  <si>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</si>
  <si>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</si>
  <si>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</si>
  <si>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</si>
  <si>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</si>
  <si>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</si>
  <si>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</si>
  <si>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</si>
  <si>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</si>
  <si>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</si>
  <si>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</si>
  <si>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</si>
  <si>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</si>
  <si>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</si>
  <si>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</si>
  <si>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</si>
  <si>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</si>
  <si>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</si>
  <si>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</si>
  <si>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</si>
  <si>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</si>
  <si>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</si>
  <si>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</si>
  <si>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</si>
  <si>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</si>
  <si>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</si>
  <si>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</si>
  <si>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</si>
  <si>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</si>
  <si>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</si>
  <si>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</si>
  <si>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</si>
  <si>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</si>
  <si>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</si>
  <si>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</si>
  <si>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</si>
  <si>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</si>
  <si>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</si>
  <si>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</si>
  <si>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</si>
  <si>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</si>
  <si>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</si>
  <si>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</si>
  <si>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</si>
  <si>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</si>
  <si>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</si>
  <si>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</si>
  <si>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</si>
  <si>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</si>
  <si>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</si>
  <si>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</si>
  <si>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</si>
  <si>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</si>
  <si>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</si>
  <si>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</si>
  <si>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</si>
  <si>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</si>
  <si>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</si>
  <si>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</si>
  <si>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</si>
  <si>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</si>
  <si>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</si>
  <si>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</si>
  <si>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</si>
  <si>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</si>
  <si>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</si>
  <si>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</si>
  <si>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</si>
  <si>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</si>
  <si>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</si>
  <si>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</si>
  <si>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</si>
  <si>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</si>
  <si>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</si>
  <si>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</si>
  <si>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</si>
  <si>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</si>
  <si>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</si>
  <si>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</si>
  <si>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</si>
  <si>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</si>
  <si>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</si>
  <si>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</si>
  <si>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</si>
  <si>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</si>
  <si>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</si>
  <si>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</si>
  <si>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</si>
  <si>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</si>
  <si>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</si>
  <si>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</si>
  <si>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</si>
  <si>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</si>
  <si>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</si>
  <si>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</si>
  <si>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</si>
  <si>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</si>
  <si>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</si>
  <si>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</si>
  <si>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</si>
  <si>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</si>
  <si>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</si>
  <si>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</si>
  <si>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</si>
  <si>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</si>
  <si>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</si>
  <si>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</si>
  <si>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</si>
  <si>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</si>
  <si>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</si>
  <si>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</si>
  <si>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</si>
  <si>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</si>
  <si>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</si>
  <si>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</si>
  <si>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</si>
  <si>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</si>
  <si>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</si>
  <si>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</si>
  <si>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</si>
  <si>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</si>
  <si>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</si>
  <si>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</si>
  <si>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</si>
  <si>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</si>
  <si>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</si>
  <si>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</si>
  <si>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</si>
  <si>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</si>
  <si>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</si>
  <si>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</si>
  <si>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</si>
  <si>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</si>
  <si>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</si>
  <si>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</si>
  <si>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</si>
  <si>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</si>
  <si>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</si>
  <si>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</si>
  <si>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</si>
  <si>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</si>
  <si>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</si>
  <si>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</si>
  <si>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</si>
  <si>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</si>
  <si>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</si>
  <si>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</si>
  <si>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</si>
  <si>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</si>
  <si>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</si>
  <si>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</si>
  <si>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</si>
  <si>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</si>
  <si>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</si>
  <si>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</si>
  <si>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</si>
  <si>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</si>
  <si>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</si>
  <si>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</si>
  <si>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</si>
  <si>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</si>
  <si>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</si>
  <si>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</si>
  <si>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</si>
  <si>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</si>
  <si>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</si>
  <si>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</si>
  <si>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</si>
  <si>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</si>
  <si>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</si>
  <si>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</si>
  <si>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</si>
  <si>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</si>
  <si>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</si>
  <si>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</si>
  <si>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</si>
  <si>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</si>
  <si>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</si>
  <si>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</si>
  <si>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</si>
  <si>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</si>
  <si>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</si>
  <si>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</si>
  <si>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</si>
  <si>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</si>
  <si>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</si>
  <si>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</si>
  <si>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</si>
  <si>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</si>
  <si>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</si>
  <si>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</si>
  <si>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</si>
  <si>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</si>
  <si>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</si>
  <si>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</si>
  <si>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</si>
  <si>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</si>
  <si>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</si>
  <si>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</si>
  <si>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</si>
  <si>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</si>
  <si>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</si>
  <si>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</si>
  <si>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</si>
  <si>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</si>
  <si>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</si>
  <si>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</si>
  <si>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</si>
  <si>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</si>
  <si>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</si>
  <si>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</si>
  <si>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</si>
  <si>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</si>
  <si>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</si>
  <si>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</si>
  <si>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</si>
  <si>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</si>
  <si>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</si>
  <si>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</si>
  <si>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</si>
  <si>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</si>
  <si>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</si>
  <si>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</si>
  <si>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</si>
  <si>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</si>
  <si>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</si>
  <si>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</si>
  <si>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</si>
  <si>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</si>
  <si>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</si>
  <si>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</si>
  <si>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</si>
  <si>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</si>
  <si>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</si>
  <si>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</si>
  <si>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</si>
  <si>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</si>
  <si>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</si>
  <si>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</si>
  <si>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</si>
  <si>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</si>
  <si>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</si>
  <si>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</si>
  <si>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</si>
  <si>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</si>
  <si>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</si>
  <si>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</si>
  <si>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</si>
  <si>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</si>
  <si>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</si>
  <si>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</si>
  <si>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</si>
  <si>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</si>
  <si>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</si>
  <si>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</si>
  <si>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</si>
  <si>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</si>
  <si>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</si>
  <si>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</si>
  <si>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</si>
  <si>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</si>
  <si>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</si>
  <si>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</si>
  <si>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</si>
  <si>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</si>
  <si>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</si>
  <si>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</si>
  <si>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</si>
  <si>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</si>
  <si>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</si>
  <si>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</si>
  <si>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</si>
  <si>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</si>
  <si>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</si>
  <si>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</si>
  <si>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</si>
  <si>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</si>
  <si>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</si>
  <si>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</si>
  <si>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</si>
  <si>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</si>
  <si>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</si>
  <si>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</si>
  <si>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</si>
  <si>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</si>
  <si>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</si>
  <si>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</si>
  <si>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</si>
  <si>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</si>
  <si>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</si>
  <si>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</si>
  <si>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</si>
  <si>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</si>
  <si>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</si>
  <si>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</si>
  <si>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</si>
  <si>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</si>
  <si>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</si>
  <si>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</si>
  <si>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</si>
  <si>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</si>
  <si>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</si>
  <si>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</si>
  <si>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</si>
  <si>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</si>
  <si>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</si>
  <si>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</si>
  <si>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</si>
  <si>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</si>
  <si>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</si>
  <si>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</si>
  <si>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</si>
  <si>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</si>
  <si>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</si>
  <si>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</si>
  <si>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</si>
  <si>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</si>
  <si>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</si>
  <si>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</si>
  <si>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</si>
  <si>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</si>
  <si>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</si>
  <si>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</si>
  <si>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</si>
  <si>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</si>
  <si>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</si>
  <si>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</si>
  <si>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</si>
  <si>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</si>
  <si>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</si>
  <si>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</si>
  <si>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</si>
  <si>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</si>
  <si>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</si>
  <si>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</si>
  <si>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</si>
  <si>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</si>
  <si>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</si>
  <si>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</si>
  <si>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</si>
  <si>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</si>
  <si>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</si>
  <si>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</si>
  <si>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</si>
  <si>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</si>
  <si>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</si>
  <si>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</si>
  <si>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</si>
  <si>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</si>
  <si>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</si>
  <si>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</si>
  <si>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</si>
  <si>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</si>
  <si>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</si>
  <si>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</si>
  <si>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</si>
  <si>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</si>
  <si>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</si>
  <si>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</si>
  <si>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</si>
  <si>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</si>
  <si>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</si>
  <si>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</si>
  <si>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</si>
  <si>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</si>
  <si>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</si>
  <si>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</si>
  <si>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</si>
  <si>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</si>
  <si>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</si>
  <si>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</si>
  <si>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</si>
  <si>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</si>
  <si>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</si>
  <si>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</si>
  <si>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</si>
  <si>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</si>
  <si>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</si>
  <si>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</si>
  <si>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</si>
  <si>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</si>
  <si>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</si>
  <si>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</si>
  <si>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</si>
  <si>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</si>
  <si>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</si>
  <si>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</si>
  <si>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</si>
  <si>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</si>
  <si>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</si>
  <si>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</si>
  <si>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</si>
  <si>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</si>
  <si>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</si>
  <si>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</si>
  <si>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</si>
  <si>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</si>
  <si>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</si>
  <si>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</si>
  <si>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</si>
  <si>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</si>
  <si>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</si>
  <si>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</si>
  <si>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</si>
  <si>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</si>
  <si>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</si>
  <si>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</si>
  <si>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</si>
  <si>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</si>
  <si>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</si>
  <si>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</si>
  <si>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</si>
  <si>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</si>
  <si>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</si>
  <si>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</si>
  <si>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</si>
  <si>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</si>
  <si>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</si>
  <si>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</si>
  <si>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</si>
  <si>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</si>
  <si>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</si>
  <si>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</si>
  <si>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</si>
  <si>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</si>
  <si>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</si>
  <si>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</si>
  <si>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</si>
  <si>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</si>
  <si>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</si>
  <si>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</si>
  <si>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</si>
  <si>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</si>
  <si>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</si>
  <si>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</si>
  <si>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</si>
  <si>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</si>
  <si>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</si>
  <si>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</si>
  <si>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</si>
  <si>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</si>
  <si>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</si>
  <si>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</si>
  <si>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</si>
  <si>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</si>
  <si>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</si>
  <si>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</si>
  <si>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</si>
  <si>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</si>
  <si>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</si>
  <si>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</si>
  <si>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</si>
  <si>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</si>
  <si>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</si>
  <si>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</si>
  <si>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</si>
  <si>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</si>
  <si>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</si>
  <si>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</si>
  <si>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</si>
  <si>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</si>
  <si>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</si>
  <si>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</si>
  <si>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</si>
  <si>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</si>
  <si>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</si>
  <si>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</si>
  <si>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</si>
  <si>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</si>
  <si>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</si>
  <si>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</si>
  <si>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</si>
  <si>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</si>
  <si>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</si>
  <si>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</si>
  <si>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</si>
  <si>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</si>
  <si>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</si>
  <si>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</si>
  <si>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</si>
  <si>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</si>
  <si>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</si>
  <si>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</si>
  <si>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</si>
  <si>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</si>
  <si>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</si>
  <si>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</si>
  <si>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</si>
  <si>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</si>
  <si>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</si>
  <si>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</si>
  <si>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</si>
  <si>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</si>
  <si>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</si>
  <si>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</si>
  <si>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</si>
  <si>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</si>
  <si>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</si>
  <si>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</si>
  <si>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</si>
  <si>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</si>
  <si>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</si>
  <si>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</si>
  <si>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</si>
  <si>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</si>
  <si>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</si>
  <si>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</si>
  <si>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</si>
  <si>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</si>
  <si>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</si>
  <si>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</si>
  <si>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</si>
  <si>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</si>
  <si>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</si>
  <si>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</si>
  <si>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</si>
  <si>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</si>
  <si>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</si>
  <si>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</si>
  <si>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</si>
  <si>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</si>
  <si>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</si>
  <si>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</si>
  <si>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</si>
  <si>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</si>
  <si>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</si>
  <si>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</si>
  <si>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</si>
  <si>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</si>
  <si>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</si>
  <si>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</si>
  <si>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</si>
  <si>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</si>
  <si>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</si>
  <si>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</si>
  <si>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</si>
  <si>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</si>
  <si>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</si>
  <si>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</si>
  <si>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</si>
  <si>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</si>
  <si>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</si>
  <si>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</si>
  <si>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</si>
  <si>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</si>
  <si>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</si>
  <si>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</si>
  <si>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</si>
  <si>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</si>
  <si>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</si>
  <si>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</si>
  <si>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</si>
  <si>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</si>
  <si>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</si>
  <si>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</si>
  <si>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</si>
  <si>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</si>
  <si>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</si>
  <si>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</si>
  <si>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</si>
  <si>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</si>
  <si>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</si>
  <si>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</si>
  <si>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</si>
  <si>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</si>
  <si>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</si>
  <si>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</si>
  <si>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</si>
  <si>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</si>
  <si>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</si>
  <si>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</si>
  <si>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</si>
  <si>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</si>
  <si>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</si>
  <si>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</si>
  <si>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</si>
  <si>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</si>
  <si>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</si>
  <si>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</si>
  <si>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</si>
  <si>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</si>
  <si>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</si>
  <si>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</si>
  <si>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</si>
  <si>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</si>
  <si>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</si>
  <si>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</si>
  <si>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</si>
  <si>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</si>
  <si>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</si>
  <si>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</si>
  <si>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</si>
  <si>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</si>
  <si>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</si>
  <si>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</si>
  <si>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</si>
  <si>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</si>
  <si>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</si>
  <si>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</si>
  <si>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</si>
  <si>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</si>
  <si>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</si>
  <si>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</si>
  <si>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</si>
  <si>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</si>
  <si>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</si>
  <si>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</si>
  <si>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</si>
  <si>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</si>
  <si>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</si>
  <si>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</si>
  <si>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</si>
  <si>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</si>
  <si>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</si>
  <si>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</si>
  <si>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</si>
  <si>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</si>
  <si>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</si>
  <si>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</si>
  <si>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</si>
  <si>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</si>
  <si>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</si>
  <si>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</si>
  <si>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</si>
  <si>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</si>
  <si>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</si>
  <si>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</si>
  <si>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</si>
  <si>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</si>
  <si>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</si>
  <si>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</si>
  <si>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</si>
  <si>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</si>
  <si>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</si>
  <si>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</si>
  <si>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</si>
  <si>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</si>
  <si>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</si>
  <si>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</si>
  <si>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</si>
  <si>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</si>
  <si>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</si>
  <si>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</si>
  <si>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</si>
  <si>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</si>
  <si>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</si>
  <si>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</si>
  <si>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</si>
  <si>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</si>
  <si>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</si>
  <si>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</si>
  <si>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</si>
  <si>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</si>
  <si>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</si>
  <si>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</si>
  <si>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</si>
  <si>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</si>
  <si>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</si>
  <si>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</si>
  <si>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</si>
  <si>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</si>
  <si>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</si>
  <si>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</si>
  <si>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</si>
  <si>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</si>
  <si>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</si>
  <si>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</si>
  <si>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</si>
  <si>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</si>
  <si>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</si>
  <si>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</si>
  <si>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</si>
  <si>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</si>
  <si>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</si>
  <si>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</si>
  <si>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</si>
  <si>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</si>
  <si>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</si>
  <si>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</si>
  <si>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</si>
  <si>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</si>
  <si>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</si>
  <si>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</si>
  <si>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</si>
  <si>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</si>
  <si>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</si>
  <si>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</si>
  <si>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</si>
  <si>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</si>
  <si>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</si>
  <si>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</si>
  <si>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</si>
  <si>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</si>
  <si>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</si>
  <si>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</si>
  <si>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</si>
  <si>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</si>
  <si>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</si>
  <si>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</si>
  <si>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</si>
  <si>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</si>
  <si>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</si>
  <si>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</si>
  <si>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</si>
  <si>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</si>
  <si>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</si>
  <si>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</si>
  <si>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</si>
  <si>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</si>
  <si>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</si>
  <si>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</si>
  <si>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</si>
  <si>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</si>
  <si>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</si>
  <si>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</si>
  <si>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</si>
  <si>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</si>
  <si>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</si>
  <si>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</si>
  <si>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</si>
  <si>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</si>
  <si>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</si>
  <si>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</si>
  <si>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</si>
  <si>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</si>
  <si>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</si>
  <si>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</si>
  <si>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</si>
  <si>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</si>
  <si>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</si>
  <si>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</si>
  <si>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</si>
  <si>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</si>
  <si>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</si>
  <si>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</si>
  <si>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</si>
  <si>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</si>
  <si>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</si>
  <si>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</si>
  <si>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</si>
  <si>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</si>
  <si>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</si>
  <si>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</si>
  <si>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</si>
  <si>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</si>
  <si>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</si>
  <si>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</si>
  <si>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</si>
  <si>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</si>
  <si>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</si>
  <si>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</si>
  <si>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</si>
  <si>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</si>
  <si>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</si>
  <si>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</si>
  <si>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</si>
  <si>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</si>
  <si>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</si>
  <si>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</si>
  <si>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</si>
  <si>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</si>
  <si>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</si>
  <si>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</si>
  <si>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</si>
  <si>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</si>
  <si>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</si>
  <si>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</si>
  <si>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</si>
  <si>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</si>
  <si>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</si>
  <si>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</si>
  <si>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</si>
  <si>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</si>
  <si>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</si>
  <si>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</si>
  <si>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</si>
  <si>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</si>
  <si>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</si>
  <si>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</si>
  <si>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</si>
  <si>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</si>
  <si>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</si>
  <si>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</si>
  <si>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</si>
  <si>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</si>
  <si>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</si>
  <si>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</si>
  <si>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</si>
  <si>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</si>
  <si>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</si>
  <si>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</si>
  <si>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</si>
  <si>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</si>
  <si>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</si>
  <si>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</si>
  <si>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</si>
  <si>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</si>
  <si>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</si>
  <si>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</si>
  <si>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</si>
  <si>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</si>
  <si>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</si>
  <si>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</si>
  <si>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</si>
  <si>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</si>
  <si>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</si>
  <si>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</si>
  <si>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</si>
  <si>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</si>
  <si>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</si>
  <si>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</si>
  <si>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</si>
  <si>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</si>
  <si>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</si>
  <si>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</si>
  <si>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</si>
  <si>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</si>
  <si>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</si>
  <si>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</si>
  <si>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</si>
  <si>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</si>
  <si>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</si>
  <si>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</si>
  <si>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</si>
  <si>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</si>
  <si>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</si>
  <si>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</si>
  <si>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</si>
  <si>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</si>
  <si>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</si>
  <si>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</si>
  <si>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</si>
  <si>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</si>
  <si>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</si>
  <si>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</si>
  <si>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</si>
  <si>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</si>
  <si>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</si>
  <si>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</si>
  <si>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</si>
  <si>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</si>
  <si>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</si>
  <si>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</si>
  <si>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</si>
  <si>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</si>
  <si>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</si>
  <si>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</si>
  <si>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</si>
  <si>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</si>
  <si>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</si>
  <si>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</si>
  <si>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</si>
  <si>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</si>
  <si>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</si>
  <si>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</si>
  <si>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</si>
  <si>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</si>
  <si>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</si>
  <si>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</si>
  <si>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</si>
  <si>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</si>
  <si>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</si>
  <si>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</si>
  <si>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</si>
  <si>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</si>
  <si>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</si>
  <si>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</si>
  <si>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</si>
  <si>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</si>
  <si>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</si>
  <si>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</si>
  <si>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</si>
  <si>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</si>
  <si>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</si>
  <si>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</si>
  <si>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</si>
  <si>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</si>
  <si>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</si>
  <si>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</si>
  <si>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</si>
  <si>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</si>
  <si>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</si>
  <si>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</si>
  <si>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</si>
  <si>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</si>
  <si>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</si>
  <si>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</si>
  <si>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</si>
  <si>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</si>
  <si>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</si>
  <si>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</si>
  <si>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</si>
  <si>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</si>
  <si>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</si>
  <si>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</si>
  <si>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</si>
  <si>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</si>
  <si>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</si>
  <si>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</si>
  <si>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</si>
  <si>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</si>
  <si>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</si>
  <si>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</si>
  <si>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</si>
  <si>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</si>
  <si>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</si>
  <si>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</si>
  <si>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</si>
  <si>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</si>
  <si>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</si>
  <si>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</si>
  <si>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</si>
  <si>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</si>
  <si>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</si>
  <si>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</si>
  <si>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</si>
  <si>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</si>
  <si>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</si>
  <si>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</si>
  <si>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</si>
  <si>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</si>
  <si>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</si>
  <si>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</si>
  <si>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</si>
  <si>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</si>
  <si>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</si>
  <si>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</si>
  <si>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</si>
  <si>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</si>
  <si>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</si>
  <si>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</si>
  <si>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</si>
  <si>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</si>
  <si>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</si>
  <si>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</si>
  <si>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</si>
  <si>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</si>
  <si>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</si>
  <si>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</si>
  <si>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</si>
  <si>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</si>
  <si>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</si>
  <si>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</si>
  <si>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</si>
  <si>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</si>
  <si>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</si>
  <si>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</si>
  <si>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</si>
  <si>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</si>
  <si>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</si>
  <si>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</si>
  <si>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</si>
  <si>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</si>
  <si>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</si>
  <si>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</si>
  <si>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</si>
  <si>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</si>
  <si>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</si>
  <si>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</si>
  <si>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</si>
  <si>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</si>
  <si>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</si>
  <si>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</si>
  <si>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</si>
  <si>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</si>
  <si>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</si>
  <si>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</si>
  <si>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</si>
  <si>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</si>
  <si>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</si>
  <si>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</si>
  <si>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</si>
  <si>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</si>
  <si>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</si>
  <si>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</si>
  <si>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</si>
  <si>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</si>
  <si>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</si>
  <si>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</si>
  <si>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</si>
  <si>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</si>
  <si>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</si>
  <si>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</si>
  <si>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</si>
  <si>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</si>
  <si>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</si>
  <si>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</si>
  <si>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</si>
  <si>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</si>
  <si>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</si>
  <si>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</si>
  <si>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</si>
  <si>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</si>
  <si>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</si>
  <si>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</si>
  <si>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</si>
  <si>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</si>
  <si>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</si>
  <si>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</si>
  <si>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</si>
  <si>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</si>
  <si>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</si>
  <si>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</si>
  <si>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</si>
  <si>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</si>
  <si>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</si>
  <si>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</si>
  <si>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</si>
  <si>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</si>
  <si>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</si>
  <si>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</si>
  <si>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</si>
  <si>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</si>
  <si>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</si>
  <si>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</si>
  <si>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</si>
  <si>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</si>
  <si>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</si>
  <si>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</si>
  <si>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</si>
  <si>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</si>
  <si>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</si>
  <si>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</si>
  <si>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</si>
  <si>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</si>
  <si>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</si>
  <si>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</si>
  <si>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</si>
  <si>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</si>
  <si>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</si>
  <si>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</si>
  <si>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</si>
  <si>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</si>
  <si>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</si>
  <si>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</si>
  <si>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</si>
  <si>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</si>
  <si>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</si>
  <si>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</si>
  <si>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</si>
  <si>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</si>
  <si>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</si>
  <si>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</si>
  <si>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</si>
  <si>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</si>
  <si>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</si>
  <si>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</si>
  <si>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</si>
  <si>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</si>
  <si>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</si>
  <si>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</si>
  <si>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</si>
  <si>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</si>
  <si>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</si>
  <si>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</si>
  <si>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</si>
  <si>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</si>
  <si>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</si>
  <si>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</si>
  <si>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</si>
  <si>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</si>
  <si>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</si>
  <si>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</si>
  <si>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</si>
  <si>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</si>
  <si>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</si>
  <si>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</si>
  <si>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</si>
  <si>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</si>
  <si>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</si>
  <si>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</si>
  <si>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</si>
  <si>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</si>
  <si>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</si>
  <si>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</si>
  <si>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</si>
  <si>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</si>
  <si>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</si>
  <si>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</si>
  <si>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</si>
  <si>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</si>
  <si>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</si>
  <si>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</si>
  <si>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</si>
  <si>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</si>
  <si>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</si>
  <si>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</si>
  <si>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</si>
  <si>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</si>
  <si>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</si>
  <si>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</si>
  <si>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</si>
  <si>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</si>
  <si>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</si>
  <si>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</si>
  <si>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</si>
  <si>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</si>
  <si>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</si>
  <si>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</si>
  <si>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</si>
  <si>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</si>
  <si>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</si>
  <si>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</si>
  <si>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</si>
  <si>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</si>
  <si>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</si>
  <si>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</si>
  <si>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</si>
  <si>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</si>
  <si>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</si>
  <si>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</si>
  <si>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</si>
  <si>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</si>
  <si>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</si>
  <si>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</si>
  <si>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</si>
  <si>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</si>
  <si>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</si>
  <si>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</si>
  <si>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</si>
  <si>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</si>
  <si>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</si>
  <si>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</si>
  <si>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</si>
  <si>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</si>
  <si>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</si>
  <si>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</si>
  <si>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</si>
  <si>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</si>
  <si>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</si>
  <si>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</si>
  <si>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</si>
  <si>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</si>
  <si>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</si>
  <si>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</si>
  <si>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</si>
  <si>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</si>
  <si>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</si>
  <si>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</si>
  <si>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</si>
  <si>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</si>
  <si>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</si>
  <si>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</si>
  <si>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</si>
  <si>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</si>
  <si>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</si>
  <si>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</si>
  <si>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</si>
  <si>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</si>
  <si>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</si>
  <si>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</si>
  <si>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</si>
  <si>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</si>
  <si>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</si>
  <si>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</si>
  <si>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</si>
  <si>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</si>
  <si>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</si>
  <si>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</si>
  <si>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</si>
  <si>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</si>
  <si>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</si>
  <si>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</si>
  <si>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</si>
  <si>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</si>
  <si>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</si>
  <si>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</si>
  <si>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</si>
  <si>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</si>
  <si>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</si>
  <si>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</si>
  <si>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</si>
  <si>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</si>
  <si>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</si>
  <si>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</si>
  <si>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</si>
  <si>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</si>
  <si>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</si>
  <si>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</si>
  <si>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</si>
  <si>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</si>
  <si>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</si>
  <si>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</si>
  <si>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</si>
  <si>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</si>
  <si>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</si>
  <si>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</si>
  <si>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</si>
  <si>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</si>
  <si>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</si>
  <si>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</si>
  <si>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</si>
  <si>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</si>
  <si>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</si>
  <si>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</si>
  <si>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</si>
  <si>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</si>
  <si>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</si>
  <si>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</si>
  <si>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</si>
  <si>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</si>
  <si>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</si>
  <si>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</si>
  <si>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</si>
  <si>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</si>
  <si>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</si>
  <si>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</si>
  <si>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</si>
  <si>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</si>
  <si>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</si>
  <si>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</si>
  <si>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</si>
  <si>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</si>
  <si>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</si>
  <si>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</si>
  <si>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</si>
  <si>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</si>
  <si>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</si>
  <si>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</si>
  <si>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</si>
  <si>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</si>
  <si>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</si>
  <si>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</si>
  <si>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</si>
  <si>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</si>
  <si>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</si>
  <si>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</si>
  <si>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</si>
  <si>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</si>
  <si>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</si>
  <si>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</si>
  <si>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</si>
  <si>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</si>
  <si>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</si>
  <si>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</si>
  <si>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</si>
  <si>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</si>
  <si>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</si>
  <si>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</si>
  <si>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</si>
  <si>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</si>
  <si>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</si>
  <si>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</si>
  <si>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</si>
  <si>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</si>
  <si>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</si>
  <si>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</si>
  <si>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</si>
  <si>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</si>
  <si>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</si>
  <si>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</si>
  <si>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</si>
  <si>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</si>
  <si>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</si>
  <si>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</si>
  <si>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</si>
  <si>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</si>
  <si>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</si>
  <si>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</si>
  <si>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</si>
  <si>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</si>
  <si>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</si>
  <si>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</si>
  <si>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</si>
  <si>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</si>
  <si>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</si>
  <si>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</si>
  <si>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</si>
  <si>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</si>
  <si>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</si>
  <si>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</si>
  <si>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</si>
  <si>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</si>
  <si>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</si>
  <si>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</si>
  <si>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</si>
  <si>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</si>
  <si>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</si>
  <si>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</si>
  <si>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</si>
  <si>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</si>
  <si>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</si>
  <si>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</si>
  <si>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</si>
  <si>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</si>
  <si>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</si>
  <si>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</si>
  <si>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</si>
  <si>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</si>
  <si>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</si>
  <si>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</si>
  <si>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</si>
  <si>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</si>
  <si>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</si>
  <si>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</si>
  <si>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</si>
  <si>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</si>
  <si>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</si>
  <si>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</si>
  <si>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</si>
  <si>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</si>
  <si>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</si>
  <si>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</si>
  <si>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</si>
  <si>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</si>
  <si>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</si>
  <si>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</si>
  <si>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</si>
  <si>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</si>
  <si>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</si>
  <si>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</si>
  <si>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</si>
  <si>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</si>
  <si>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</si>
  <si>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</si>
  <si>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</si>
  <si>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</si>
  <si>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</si>
  <si>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</si>
  <si>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</si>
  <si>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</si>
  <si>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</si>
  <si>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</si>
  <si>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</si>
  <si>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</si>
  <si>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</si>
  <si>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</si>
  <si>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</si>
  <si>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</si>
  <si>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</si>
  <si>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</si>
  <si>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</si>
  <si>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</si>
  <si>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</si>
  <si>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</si>
  <si>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</si>
  <si>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</si>
  <si>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</si>
  <si>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</si>
  <si>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</si>
  <si>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</si>
  <si>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</si>
  <si>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</si>
  <si>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</si>
  <si>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</si>
  <si>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</si>
  <si>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</si>
  <si>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</si>
  <si>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</si>
  <si>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</si>
  <si>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</si>
  <si>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</si>
  <si>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</si>
  <si>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</si>
  <si>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</si>
  <si>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</si>
  <si>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</si>
  <si>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</si>
  <si>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</si>
  <si>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</si>
  <si>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</si>
  <si>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</si>
  <si>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</si>
  <si>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</si>
  <si>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</si>
  <si>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</si>
  <si>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</si>
  <si>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</si>
  <si>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</si>
  <si>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</si>
  <si>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</si>
  <si>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</si>
  <si>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</si>
  <si>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</si>
  <si>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</si>
  <si>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</si>
  <si>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</si>
  <si>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</si>
  <si>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</si>
  <si>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</si>
  <si>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</si>
  <si>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</si>
  <si>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</si>
  <si>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</si>
  <si>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</si>
  <si>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</si>
  <si>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</si>
  <si>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</si>
  <si>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</si>
  <si>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</si>
  <si>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</si>
  <si>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</si>
  <si>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</si>
  <si>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</si>
  <si>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</si>
  <si>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</si>
  <si>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</si>
  <si>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</si>
  <si>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</si>
  <si>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</si>
  <si>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</si>
  <si>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</si>
  <si>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</si>
  <si>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</si>
  <si>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</si>
  <si>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</si>
  <si>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</si>
  <si>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</si>
  <si>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</si>
  <si>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</si>
  <si>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</si>
  <si>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</si>
  <si>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</si>
  <si>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</si>
  <si>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</si>
  <si>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</si>
  <si>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</si>
  <si>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</si>
  <si>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</si>
  <si>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</si>
  <si>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</si>
  <si>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</si>
  <si>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</si>
  <si>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</si>
  <si>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</si>
  <si>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</si>
  <si>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</si>
  <si>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</si>
  <si>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</si>
  <si>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</si>
  <si>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</si>
  <si>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</si>
  <si>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</si>
  <si>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</si>
  <si>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</si>
  <si>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</si>
  <si>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</si>
  <si>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</si>
  <si>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</si>
  <si>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</si>
  <si>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</si>
  <si>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</si>
  <si>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</si>
  <si>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</si>
  <si>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</si>
  <si>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</si>
  <si>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</si>
  <si>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</si>
  <si>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</si>
  <si>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</si>
  <si>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</si>
  <si>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</si>
  <si>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</si>
  <si>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</si>
  <si>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</si>
  <si>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</si>
  <si>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</si>
  <si>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</si>
  <si>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</si>
  <si>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</si>
  <si>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</si>
  <si>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</si>
  <si>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</si>
  <si>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</si>
  <si>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</si>
  <si>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</si>
  <si>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</si>
  <si>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</si>
  <si>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</si>
  <si>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</si>
  <si>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</si>
  <si>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</si>
  <si>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</si>
  <si>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</si>
  <si>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</si>
  <si>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</si>
  <si>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</si>
  <si>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</si>
  <si>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</si>
  <si>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</si>
  <si>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</si>
  <si>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</si>
  <si>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</si>
  <si>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</si>
  <si>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</si>
  <si>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</si>
  <si>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</si>
  <si>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</si>
  <si>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</si>
  <si>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</si>
  <si>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</si>
  <si>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</si>
  <si>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</si>
  <si>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</si>
  <si>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</si>
  <si>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</si>
  <si>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</si>
  <si>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</si>
  <si>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</si>
  <si>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</si>
  <si>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</si>
  <si>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</si>
  <si>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</si>
  <si>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</si>
  <si>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</si>
  <si>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</si>
  <si>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</si>
  <si>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</si>
  <si>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</si>
  <si>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</si>
  <si>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</si>
  <si>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</si>
  <si>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</si>
  <si>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</si>
  <si>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</si>
  <si>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</si>
  <si>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</si>
  <si>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</si>
  <si>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</si>
  <si>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</si>
  <si>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</si>
  <si>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</si>
  <si>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</si>
  <si>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</si>
  <si>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</si>
  <si>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</si>
  <si>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</si>
  <si>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</si>
  <si>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</si>
  <si>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</si>
  <si>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</si>
  <si>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</si>
  <si>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</si>
  <si>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</si>
  <si>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</si>
  <si>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</si>
  <si>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</si>
  <si>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</si>
  <si>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</si>
  <si>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</si>
  <si>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</si>
  <si>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</si>
  <si>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</si>
  <si>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</si>
  <si>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</si>
  <si>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</si>
  <si>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</si>
  <si>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</si>
  <si>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</si>
  <si>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</si>
  <si>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</si>
  <si>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</si>
  <si>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</si>
  <si>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</si>
  <si>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</si>
  <si>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</si>
  <si>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</si>
  <si>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</si>
  <si>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</si>
  <si>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</si>
  <si>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</si>
  <si>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</si>
  <si>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</si>
  <si>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</si>
  <si>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</si>
  <si>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</si>
  <si>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</si>
  <si>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</si>
  <si>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</si>
  <si>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</si>
  <si>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</si>
  <si>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</si>
  <si>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</si>
  <si>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</si>
  <si>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</si>
  <si>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</si>
  <si>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</si>
  <si>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</si>
  <si>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</si>
  <si>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</si>
  <si>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</si>
  <si>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</si>
  <si>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</si>
  <si>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</si>
  <si>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</si>
  <si>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</si>
  <si>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</si>
  <si>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</si>
  <si>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</si>
  <si>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</si>
  <si>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</si>
  <si>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</si>
  <si>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</si>
  <si>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</si>
  <si>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</si>
  <si>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</si>
  <si>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</si>
  <si>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</si>
  <si>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</si>
  <si>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</si>
  <si>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</si>
  <si>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</si>
  <si>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</si>
  <si>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</si>
  <si>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</si>
  <si>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</si>
  <si>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</si>
  <si>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</si>
  <si>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</si>
  <si>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</si>
  <si>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</si>
  <si>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</si>
  <si>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</si>
  <si>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</si>
  <si>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</si>
  <si>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</si>
  <si>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</si>
  <si>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</si>
  <si>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</si>
  <si>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</si>
  <si>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</si>
  <si>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</si>
  <si>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</si>
  <si>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</si>
  <si>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</si>
  <si>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</si>
  <si>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</si>
  <si>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</si>
  <si>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</si>
  <si>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</si>
  <si>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</si>
  <si>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</si>
  <si>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</si>
  <si>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</si>
  <si>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</si>
  <si>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</si>
  <si>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</si>
  <si>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</si>
  <si>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</si>
  <si>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</si>
  <si>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</si>
  <si>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</si>
  <si>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</si>
  <si>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</si>
  <si>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</si>
  <si>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</si>
  <si>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</si>
  <si>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</si>
  <si>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</si>
  <si>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</si>
  <si>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</si>
  <si>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</si>
  <si>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</si>
  <si>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</si>
  <si>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</si>
  <si>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</si>
  <si>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</si>
  <si>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</si>
  <si>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</si>
  <si>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</si>
  <si>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</si>
  <si>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</si>
  <si>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</si>
  <si>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</si>
  <si>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</si>
  <si>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</si>
  <si>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</si>
  <si>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</si>
  <si>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</si>
  <si>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</si>
  <si>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</si>
  <si>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</si>
  <si>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</si>
  <si>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</si>
  <si>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</si>
  <si>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</si>
  <si>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</si>
  <si>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</si>
  <si>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</si>
  <si>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</si>
  <si>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</si>
  <si>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</si>
  <si>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</si>
  <si>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</si>
  <si>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</si>
  <si>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</si>
  <si>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</si>
  <si>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</si>
  <si>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</si>
  <si>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</si>
  <si>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</si>
  <si>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</si>
  <si>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</si>
  <si>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</si>
  <si>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</si>
  <si>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</si>
  <si>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</si>
  <si>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</si>
  <si>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</si>
  <si>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</si>
  <si>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</si>
  <si>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</si>
  <si>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</si>
  <si>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</si>
  <si>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</si>
  <si>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</si>
  <si>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</si>
  <si>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</si>
  <si>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</si>
  <si>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</si>
  <si>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</si>
  <si>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</si>
  <si>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</si>
  <si>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</si>
  <si>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</si>
  <si>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</si>
  <si>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</si>
  <si>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</si>
  <si>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</si>
  <si>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</si>
  <si>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</si>
  <si>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</si>
  <si>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</si>
  <si>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</si>
  <si>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</si>
  <si>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</si>
  <si>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</si>
  <si>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</si>
  <si>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</si>
  <si>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</si>
  <si>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</si>
  <si>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</si>
  <si>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</si>
  <si>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</si>
  <si>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</si>
  <si>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</si>
  <si>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</si>
  <si>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</si>
  <si>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</si>
  <si>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</si>
  <si>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</si>
  <si>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</si>
  <si>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</si>
  <si>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</si>
  <si>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</si>
  <si>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</si>
  <si>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</si>
  <si>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</si>
  <si>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</si>
  <si>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</si>
  <si>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</si>
  <si>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</si>
  <si>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</si>
  <si>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</si>
  <si>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</si>
  <si>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</si>
  <si>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</si>
  <si>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</si>
  <si>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</si>
  <si>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</si>
  <si>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</si>
  <si>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</si>
  <si>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</si>
  <si>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</si>
  <si>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</si>
  <si>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</si>
  <si>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</si>
  <si>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</si>
  <si>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</si>
  <si>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</si>
  <si>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</si>
  <si>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</si>
  <si>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</si>
  <si>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</si>
  <si>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</si>
  <si>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</si>
  <si>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</si>
  <si>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</si>
  <si>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</si>
  <si>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</si>
  <si>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</si>
  <si>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</si>
  <si>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</si>
  <si>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</si>
  <si>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</si>
  <si>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</si>
  <si>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</si>
  <si>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</si>
  <si>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</si>
  <si>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</si>
  <si>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</si>
  <si>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</si>
  <si>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</si>
  <si>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</si>
  <si>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</si>
  <si>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</si>
  <si>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</si>
  <si>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</si>
  <si>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</si>
  <si>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</si>
  <si>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</si>
  <si>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</si>
  <si>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</si>
  <si>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</si>
  <si>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</si>
  <si>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</si>
  <si>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</si>
  <si>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</si>
  <si>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</si>
  <si>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</si>
  <si>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</si>
  <si>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</si>
  <si>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</si>
  <si>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</si>
  <si>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</si>
  <si>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</si>
  <si>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</si>
  <si>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</si>
  <si>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</si>
  <si>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</si>
  <si>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</si>
  <si>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</si>
  <si>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</si>
  <si>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</si>
  <si>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</si>
  <si>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</si>
  <si>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</si>
  <si>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</si>
  <si>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</si>
  <si>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</si>
  <si>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</si>
  <si>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</si>
  <si>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</si>
  <si>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</si>
  <si>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</si>
  <si>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</si>
  <si>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</si>
  <si>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</si>
  <si>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</si>
  <si>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</si>
  <si>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</si>
  <si>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</si>
  <si>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</si>
  <si>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</si>
  <si>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</si>
  <si>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</si>
  <si>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</si>
  <si>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</si>
  <si>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</si>
  <si>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</si>
  <si>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</si>
  <si>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</si>
  <si>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</si>
  <si>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</si>
  <si>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</si>
  <si>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</si>
  <si>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</si>
  <si>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</si>
  <si>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</si>
  <si>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</si>
  <si>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</si>
  <si>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</si>
  <si>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</si>
  <si>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</si>
  <si>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</si>
  <si>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</si>
  <si>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</si>
  <si>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</si>
  <si>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</si>
  <si>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</si>
  <si>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</si>
  <si>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</si>
  <si>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</si>
  <si>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</si>
  <si>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</si>
  <si>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</si>
  <si>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</si>
  <si>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</si>
  <si>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</si>
  <si>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</si>
  <si>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</si>
  <si>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</si>
  <si>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</si>
  <si>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</si>
  <si>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</si>
  <si>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</si>
  <si>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</si>
  <si>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</si>
  <si>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</si>
  <si>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</si>
  <si>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</si>
  <si>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</si>
  <si>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</si>
  <si>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</si>
  <si>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</si>
  <si>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</si>
  <si>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</si>
  <si>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</si>
  <si>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</si>
  <si>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</si>
  <si>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</si>
  <si>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</si>
  <si>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</si>
  <si>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</si>
  <si>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</si>
  <si>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</si>
  <si>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</si>
  <si>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</si>
  <si>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</si>
  <si>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</si>
  <si>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</si>
  <si>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</si>
  <si>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</si>
  <si>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</si>
  <si>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</si>
  <si>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</si>
  <si>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</si>
  <si>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</si>
  <si>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</si>
  <si>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</si>
  <si>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</si>
  <si>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</si>
  <si>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</si>
  <si>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</si>
  <si>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</si>
  <si>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</si>
  <si>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</si>
  <si>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</si>
  <si>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</si>
  <si>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</si>
  <si>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</si>
  <si>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</si>
  <si>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</si>
  <si>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</si>
  <si>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</si>
  <si>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</si>
  <si>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</si>
  <si>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</si>
  <si>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</si>
  <si>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</si>
  <si>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</si>
  <si>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</si>
  <si>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</si>
  <si>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</si>
  <si>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</si>
  <si>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</si>
  <si>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</si>
  <si>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</si>
  <si>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</si>
  <si>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</si>
  <si>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</si>
  <si>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</si>
  <si>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</si>
  <si>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</si>
  <si>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</si>
  <si>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</si>
  <si>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</si>
  <si>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</si>
  <si>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</si>
  <si>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</si>
  <si>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</si>
  <si>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</si>
  <si>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</si>
  <si>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</si>
  <si>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</si>
  <si>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</si>
  <si>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</si>
  <si>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</si>
  <si>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</si>
  <si>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</si>
  <si>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</si>
  <si>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</si>
  <si>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</si>
  <si>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</si>
  <si>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</si>
  <si>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</si>
  <si>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</si>
  <si>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</si>
  <si>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</si>
  <si>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</si>
  <si>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</si>
  <si>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</si>
  <si>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</si>
  <si>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</si>
  <si>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</si>
  <si>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</si>
  <si>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</si>
  <si>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</si>
  <si>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</si>
  <si>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</si>
  <si>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</si>
  <si>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</si>
  <si>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</si>
  <si>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</si>
  <si>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</si>
  <si>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</si>
  <si>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</si>
  <si>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</si>
  <si>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</si>
  <si>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</si>
  <si>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</si>
  <si>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</si>
  <si>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</si>
  <si>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</si>
  <si>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</si>
  <si>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</si>
  <si>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</si>
  <si>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</si>
  <si>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</si>
  <si>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</si>
  <si>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</si>
  <si>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</si>
  <si>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</si>
  <si>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</si>
  <si>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</si>
  <si>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</si>
  <si>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</si>
  <si>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</si>
  <si>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</si>
  <si>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</si>
  <si>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</si>
  <si>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</si>
  <si>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</si>
  <si>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</si>
  <si>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</si>
  <si>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</si>
  <si>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</si>
  <si>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</si>
  <si>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</si>
  <si>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</si>
  <si>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</si>
  <si>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</si>
  <si>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</si>
  <si>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</si>
  <si>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</si>
  <si>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</si>
  <si>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</si>
  <si>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</si>
  <si>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</si>
  <si>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</si>
  <si>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</si>
  <si>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</si>
  <si>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</si>
  <si>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</si>
  <si>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</si>
  <si>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</si>
  <si>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</si>
  <si>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</si>
  <si>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</si>
  <si>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</si>
  <si>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</si>
  <si>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</si>
  <si>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</si>
  <si>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</si>
  <si>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</si>
  <si>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</si>
  <si>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</si>
  <si>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</si>
  <si>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</si>
  <si>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</si>
  <si>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</si>
  <si>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</si>
  <si>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</si>
  <si>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</si>
  <si>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</si>
  <si>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</si>
  <si>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</si>
  <si>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</si>
  <si>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</si>
  <si>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</si>
  <si>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</si>
  <si>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</si>
  <si>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</si>
  <si>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</si>
  <si>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</si>
  <si>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</si>
  <si>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</si>
  <si>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</si>
  <si>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</si>
  <si>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</si>
  <si>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</si>
  <si>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</si>
  <si>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</si>
  <si>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</si>
  <si>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</si>
  <si>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</si>
  <si>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</si>
  <si>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</si>
  <si>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</si>
  <si>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</si>
  <si>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</si>
  <si>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</si>
  <si>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</si>
  <si>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</si>
  <si>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</si>
  <si>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</si>
  <si>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</si>
  <si>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</si>
  <si>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</si>
  <si>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</si>
  <si>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</si>
  <si>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</si>
  <si>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</si>
  <si>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</si>
  <si>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</si>
  <si>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</si>
  <si>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</si>
  <si>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</si>
  <si>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</si>
  <si>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</si>
  <si>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</si>
  <si>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</si>
  <si>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</si>
  <si>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</si>
  <si>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</si>
  <si>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</si>
  <si>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</si>
  <si>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</si>
  <si>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</si>
  <si>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</si>
  <si>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</si>
  <si>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</si>
  <si>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</si>
  <si>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</si>
  <si>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</si>
  <si>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</si>
  <si>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</si>
  <si>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</si>
  <si>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</si>
  <si>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</si>
  <si>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</si>
  <si>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</si>
  <si>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</si>
  <si>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</si>
  <si>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</si>
  <si>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</si>
  <si>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</si>
  <si>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</si>
  <si>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</si>
  <si>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</si>
  <si>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</si>
  <si>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</si>
  <si>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</si>
  <si>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</si>
  <si>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</si>
  <si>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</si>
  <si>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</si>
  <si>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</si>
  <si>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</si>
  <si>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</si>
  <si>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</si>
  <si>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</si>
  <si>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</si>
  <si>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</si>
  <si>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</si>
  <si>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</si>
  <si>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</si>
  <si>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</si>
  <si>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</si>
  <si>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</si>
  <si>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</si>
  <si>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</si>
  <si>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</si>
  <si>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</si>
  <si>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</si>
  <si>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</si>
  <si>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</si>
  <si>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</si>
  <si>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</si>
  <si>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</si>
  <si>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</si>
  <si>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</si>
  <si>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</si>
  <si>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</si>
  <si>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</si>
  <si>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</si>
  <si>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</si>
  <si>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</si>
  <si>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</si>
  <si>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</si>
  <si>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</si>
  <si>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</si>
  <si>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</si>
  <si>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</si>
  <si>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</si>
  <si>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</si>
  <si>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</si>
  <si>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</si>
  <si>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</si>
  <si>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</si>
  <si>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</si>
  <si>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</si>
  <si>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</si>
  <si>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</si>
  <si>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</si>
  <si>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</si>
  <si>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</si>
  <si>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</si>
  <si>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</si>
  <si>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</si>
  <si>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</si>
  <si>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</si>
  <si>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</si>
  <si>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</si>
  <si>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</si>
  <si>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</si>
  <si>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</si>
  <si>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</si>
  <si>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</si>
  <si>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</si>
  <si>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</si>
  <si>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</si>
  <si>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</si>
  <si>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</si>
  <si>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</si>
  <si>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</si>
  <si>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</si>
  <si>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</si>
  <si>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</si>
  <si>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</si>
  <si>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</si>
  <si>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</si>
  <si>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</si>
  <si>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</si>
  <si>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</si>
  <si>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</si>
  <si>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</si>
  <si>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</si>
  <si>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</si>
  <si>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</si>
  <si>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</si>
  <si>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</si>
  <si>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</si>
  <si>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</si>
  <si>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</si>
  <si>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</si>
  <si>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</si>
  <si>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</si>
  <si>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</si>
  <si>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</si>
  <si>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</si>
  <si>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</si>
  <si>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</si>
  <si>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</si>
  <si>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</si>
  <si>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</si>
  <si>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</si>
  <si>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</si>
  <si>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</si>
  <si>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</si>
  <si>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</si>
  <si>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</si>
  <si>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</si>
  <si>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</si>
  <si>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</si>
  <si>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</si>
  <si>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</si>
  <si>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</si>
  <si>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</si>
  <si>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</si>
  <si>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</si>
  <si>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</si>
  <si>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</si>
  <si>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</si>
  <si>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</si>
  <si>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</si>
  <si>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</si>
  <si>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</si>
  <si>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</si>
  <si>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</si>
  <si>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</si>
  <si>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</si>
  <si>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</si>
  <si>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</si>
  <si>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</si>
  <si>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</si>
  <si>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</si>
  <si>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</si>
  <si>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</si>
  <si>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</si>
  <si>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</si>
  <si>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</si>
  <si>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</si>
  <si>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</si>
  <si>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</si>
  <si>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</si>
  <si>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</si>
  <si>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</si>
  <si>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</si>
  <si>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</si>
  <si>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</si>
  <si>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</si>
  <si>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</si>
  <si>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</si>
  <si>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</si>
  <si>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</si>
  <si>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</si>
  <si>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</si>
  <si>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</si>
  <si>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</si>
  <si>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</si>
  <si>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</si>
  <si>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</si>
  <si>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</si>
  <si>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</si>
  <si>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</si>
  <si>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</si>
  <si>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</si>
  <si>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</si>
  <si>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</si>
  <si>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</si>
  <si>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</si>
  <si>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</si>
  <si>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</si>
  <si>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</si>
  <si>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</si>
  <si>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</si>
  <si>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</si>
  <si>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</si>
  <si>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</si>
  <si>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</si>
  <si>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</si>
  <si>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</si>
  <si>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</si>
  <si>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</si>
  <si>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</si>
  <si>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</si>
  <si>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</si>
  <si>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</si>
  <si>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</si>
  <si>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</si>
  <si>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</si>
  <si>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</si>
  <si>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</si>
  <si>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</si>
  <si>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</si>
  <si>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</si>
  <si>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</si>
  <si>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</si>
  <si>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</si>
  <si>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</si>
  <si>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</si>
  <si>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</si>
  <si>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</si>
  <si>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</si>
  <si>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</si>
  <si>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</si>
  <si>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</si>
  <si>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</si>
  <si>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</si>
  <si>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</si>
  <si>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</si>
  <si>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</si>
  <si>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</si>
  <si>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</si>
  <si>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</si>
  <si>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</si>
  <si>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</si>
  <si>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</si>
  <si>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</si>
  <si>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</si>
  <si>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</si>
  <si>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</si>
  <si>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</si>
  <si>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</si>
  <si>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</si>
  <si>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</si>
  <si>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</si>
  <si>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</si>
  <si>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</si>
  <si>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</si>
  <si>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</si>
  <si>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</si>
  <si>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</si>
  <si>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</si>
  <si>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</si>
  <si>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</si>
  <si>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</si>
  <si>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</si>
  <si>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</si>
  <si>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</si>
  <si>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</si>
  <si>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</si>
  <si>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</si>
  <si>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</si>
  <si>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</si>
  <si>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</si>
  <si>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</si>
  <si>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</si>
  <si>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</si>
  <si>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</si>
  <si>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</si>
  <si>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</si>
  <si>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</si>
  <si>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</si>
  <si>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</si>
  <si>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</si>
  <si>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</si>
  <si>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</si>
  <si>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</si>
  <si>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</si>
  <si>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</si>
  <si>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</si>
  <si>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</si>
  <si>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</si>
  <si>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</si>
  <si>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</si>
  <si>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</si>
  <si>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</si>
  <si>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</si>
  <si>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</si>
  <si>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</si>
  <si>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</si>
  <si>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</si>
  <si>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</si>
  <si>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</si>
  <si>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</si>
  <si>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</si>
  <si>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</si>
  <si>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</si>
  <si>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</si>
  <si>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</si>
  <si>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</si>
  <si>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</si>
  <si>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</si>
  <si>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</si>
  <si>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</si>
  <si>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</si>
  <si>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</si>
  <si>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</si>
  <si>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</si>
  <si>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</si>
  <si>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</si>
  <si>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</si>
  <si>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</si>
  <si>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</si>
  <si>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</si>
  <si>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</si>
  <si>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</si>
  <si>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</si>
  <si>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</si>
  <si>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</si>
  <si>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</si>
  <si>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</si>
  <si>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</si>
  <si>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</si>
  <si>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</si>
  <si>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</si>
  <si>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</si>
  <si>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</si>
  <si>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</si>
  <si>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</si>
  <si>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</si>
  <si>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</si>
  <si>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</si>
  <si>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</si>
  <si>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</si>
  <si>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</si>
  <si>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</si>
  <si>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</si>
  <si>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</si>
  <si>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</si>
  <si>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</si>
  <si>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</si>
  <si>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</si>
  <si>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</si>
  <si>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</si>
  <si>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</si>
  <si>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</si>
  <si>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</si>
  <si>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</si>
  <si>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</si>
  <si>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</si>
  <si>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</si>
  <si>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</si>
  <si>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</si>
  <si>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</si>
  <si>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</si>
  <si>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</si>
  <si>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</si>
  <si>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</si>
  <si>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</si>
  <si>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</si>
  <si>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</si>
  <si>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</si>
  <si>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</si>
  <si>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</si>
  <si>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</si>
  <si>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</si>
  <si>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</si>
  <si>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</si>
  <si>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</si>
  <si>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</si>
  <si>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</si>
  <si>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</si>
  <si>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</si>
  <si>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</si>
  <si>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</si>
  <si>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</si>
  <si>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</si>
  <si>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</si>
  <si>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</si>
  <si>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</si>
  <si>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</si>
  <si>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</si>
  <si>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</si>
  <si>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</si>
  <si>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</si>
  <si>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</si>
  <si>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</si>
  <si>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</si>
  <si>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</si>
  <si>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</si>
  <si>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</si>
  <si>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</si>
  <si>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</si>
  <si>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</si>
  <si>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</si>
  <si>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</si>
  <si>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</si>
  <si>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</si>
  <si>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</si>
  <si>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</si>
  <si>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</si>
  <si>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</si>
  <si>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</si>
  <si>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</si>
  <si>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</si>
  <si>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</si>
  <si>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</si>
  <si>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</si>
  <si>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</si>
  <si>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</si>
  <si>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</si>
  <si>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</si>
  <si>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</si>
  <si>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</si>
  <si>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</si>
  <si>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</si>
  <si>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</si>
  <si>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</si>
  <si>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</si>
  <si>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</si>
  <si>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</si>
  <si>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</si>
  <si>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</si>
  <si>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</si>
  <si>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</si>
  <si>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</si>
  <si>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</si>
  <si>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</si>
  <si>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</si>
  <si>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</si>
  <si>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</si>
  <si>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</si>
  <si>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</si>
  <si>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</si>
  <si>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</si>
  <si>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</si>
  <si>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</si>
  <si>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</si>
  <si>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</si>
  <si>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</si>
  <si>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</si>
  <si>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</si>
  <si>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</si>
  <si>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</si>
  <si>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</si>
  <si>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</si>
  <si>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</si>
  <si>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</si>
  <si>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</si>
  <si>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</si>
  <si>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</si>
  <si>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</si>
  <si>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</si>
  <si>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</si>
  <si>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</si>
  <si>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</si>
  <si>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</si>
  <si>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</si>
  <si>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</si>
  <si>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</si>
  <si>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</si>
  <si>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</si>
  <si>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</si>
  <si>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</si>
  <si>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</si>
  <si>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</si>
  <si>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</si>
  <si>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</si>
  <si>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</si>
  <si>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</si>
  <si>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</si>
  <si>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</si>
  <si>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</si>
  <si>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</si>
  <si>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</si>
  <si>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</si>
  <si>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</si>
  <si>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</si>
  <si>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</si>
  <si>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</si>
  <si>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</si>
  <si>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</si>
  <si>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</si>
  <si>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</si>
  <si>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</si>
  <si>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</si>
  <si>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</si>
  <si>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</si>
  <si>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</si>
  <si>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</si>
  <si>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</si>
  <si>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</si>
  <si>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</si>
  <si>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</si>
  <si>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</si>
  <si>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</si>
  <si>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</si>
  <si>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</si>
  <si>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</si>
  <si>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</si>
  <si>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</si>
  <si>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</si>
  <si>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</si>
  <si>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</si>
  <si>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</si>
  <si>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</si>
  <si>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</si>
  <si>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</si>
  <si>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</si>
  <si>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</si>
  <si>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</si>
  <si>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</si>
  <si>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</si>
  <si>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</si>
  <si>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</si>
  <si>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</si>
  <si>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</si>
  <si>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</si>
  <si>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</si>
  <si>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</si>
  <si>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</si>
  <si>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</si>
  <si>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</si>
  <si>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</si>
  <si>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</si>
  <si>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</si>
  <si>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</si>
  <si>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</si>
  <si>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</si>
  <si>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</si>
  <si>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</si>
  <si>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</si>
  <si>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</si>
  <si>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</si>
  <si>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</si>
  <si>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</si>
  <si>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</si>
  <si>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</si>
  <si>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</si>
  <si>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</si>
  <si>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</si>
  <si>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</si>
  <si>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</si>
  <si>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</si>
  <si>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</si>
  <si>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</si>
  <si>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</si>
  <si>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</si>
  <si>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</si>
  <si>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</si>
  <si>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</si>
  <si>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</si>
  <si>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</si>
  <si>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</si>
  <si>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</si>
  <si>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</si>
  <si>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</si>
  <si>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</si>
  <si>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</si>
  <si>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</si>
  <si>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</si>
  <si>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</si>
  <si>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</si>
  <si>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</si>
  <si>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</si>
  <si>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</si>
  <si>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</si>
  <si>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</si>
  <si>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</si>
  <si>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</si>
  <si>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</si>
  <si>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</si>
  <si>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</si>
  <si>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</si>
  <si>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</si>
  <si>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</si>
  <si>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</si>
  <si>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</si>
  <si>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</si>
  <si>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</si>
  <si>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</si>
  <si>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</si>
  <si>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</si>
  <si>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</si>
  <si>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</si>
  <si>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</si>
  <si>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</si>
  <si>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</si>
  <si>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</si>
  <si>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</si>
  <si>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</si>
  <si>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</si>
  <si>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</si>
  <si>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</si>
  <si>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</si>
  <si>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</si>
  <si>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</si>
  <si>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</si>
  <si>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</si>
  <si>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</si>
  <si>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</si>
  <si>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</si>
  <si>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</si>
  <si>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</si>
  <si>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</si>
  <si>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</si>
  <si>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</si>
  <si>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</si>
  <si>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</si>
  <si>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</si>
  <si>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</si>
  <si>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</si>
  <si>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</si>
  <si>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</si>
  <si>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</si>
  <si>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</si>
  <si>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</si>
  <si>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</si>
  <si>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</si>
  <si>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</si>
  <si>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</si>
  <si>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</si>
  <si>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</si>
  <si>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</si>
  <si>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</si>
  <si>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</si>
  <si>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</si>
  <si>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</si>
  <si>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</si>
  <si>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</si>
  <si>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</si>
  <si>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</si>
  <si>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</si>
  <si>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</si>
  <si>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</si>
  <si>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</si>
  <si>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</si>
  <si>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</si>
  <si>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</si>
  <si>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</si>
  <si>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</si>
  <si>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</si>
  <si>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</si>
  <si>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</si>
  <si>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</si>
  <si>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</si>
  <si>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</si>
  <si>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</si>
  <si>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</si>
  <si>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</si>
  <si>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</si>
  <si>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</si>
  <si>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</si>
  <si>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</si>
  <si>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</si>
  <si>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</si>
  <si>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</si>
  <si>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</si>
  <si>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</si>
  <si>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</si>
  <si>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</si>
  <si>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</si>
  <si>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</si>
  <si>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</si>
  <si>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</si>
  <si>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</si>
  <si>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</si>
  <si>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</si>
  <si>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</si>
  <si>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</si>
  <si>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</si>
  <si>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</si>
  <si>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</si>
  <si>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</si>
  <si>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</si>
  <si>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</si>
  <si>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</si>
  <si>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</si>
  <si>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</si>
  <si>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</si>
  <si>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</si>
  <si>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</si>
  <si>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</si>
  <si>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</si>
  <si>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</si>
  <si>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</si>
  <si>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</si>
  <si>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</si>
  <si>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</si>
  <si>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</si>
  <si>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</si>
  <si>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</si>
  <si>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</si>
  <si>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</si>
  <si>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</si>
  <si>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</si>
  <si>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</si>
  <si>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</si>
  <si>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</si>
  <si>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</si>
  <si>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</si>
  <si>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</si>
  <si>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</si>
  <si>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</si>
  <si>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</si>
  <si>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</si>
  <si>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</si>
  <si>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</si>
  <si>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</si>
  <si>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</si>
  <si>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</si>
  <si>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</si>
  <si>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</si>
  <si>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</si>
  <si>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</si>
  <si>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</si>
  <si>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</si>
  <si>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</si>
  <si>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</si>
  <si>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</si>
  <si>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</si>
  <si>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</si>
  <si>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</si>
  <si>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</si>
  <si>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</si>
  <si>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</si>
  <si>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</si>
  <si>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</si>
  <si>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</si>
  <si>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</si>
  <si>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</si>
  <si>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</si>
  <si>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</si>
  <si>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</si>
  <si>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</si>
  <si>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</si>
  <si>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</si>
  <si>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</si>
  <si>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</si>
  <si>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</si>
  <si>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</si>
  <si>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</si>
  <si>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</si>
  <si>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</si>
  <si>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</si>
  <si>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</si>
  <si>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</si>
  <si>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</si>
  <si>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</si>
  <si>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</si>
  <si>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</si>
  <si>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</si>
  <si>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</si>
  <si>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</si>
  <si>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</si>
  <si>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</si>
  <si>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</si>
  <si>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</si>
  <si>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</si>
  <si>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</si>
  <si>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</si>
  <si>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</si>
  <si>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</si>
  <si>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</si>
  <si>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</si>
  <si>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</si>
  <si>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</si>
  <si>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</si>
  <si>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</si>
  <si>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</si>
  <si>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</si>
  <si>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</si>
  <si>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</si>
  <si>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</si>
  <si>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</si>
  <si>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</si>
  <si>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</si>
  <si>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</si>
  <si>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</si>
  <si>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</si>
  <si>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</si>
  <si>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</si>
  <si>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</si>
  <si>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</si>
  <si>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</si>
  <si>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</si>
  <si>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</si>
  <si>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</si>
  <si>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</si>
  <si>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</si>
  <si>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</si>
  <si>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</si>
  <si>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</si>
  <si>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</si>
  <si>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</si>
  <si>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</si>
  <si>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</si>
  <si>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</si>
  <si>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</si>
  <si>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</si>
  <si>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</si>
  <si>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</si>
  <si>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</si>
  <si>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</si>
  <si>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</si>
  <si>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</si>
  <si>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</si>
  <si>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</si>
  <si>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</si>
  <si>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</si>
  <si>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</si>
  <si>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</si>
  <si>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</si>
  <si>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</si>
  <si>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</si>
  <si>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</si>
  <si>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</si>
  <si>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</si>
  <si>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</si>
  <si>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</si>
  <si>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</si>
  <si>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</si>
  <si>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</si>
  <si>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</si>
  <si>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</si>
  <si>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</si>
  <si>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</si>
  <si>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</si>
  <si>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</si>
  <si>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</si>
  <si>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</si>
  <si>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</si>
  <si>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</si>
  <si>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</si>
  <si>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</si>
  <si>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</si>
  <si>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</si>
  <si>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</si>
  <si>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</si>
  <si>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</si>
  <si>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</si>
  <si>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</si>
  <si>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</si>
  <si>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</si>
  <si>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</si>
  <si>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</si>
  <si>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</si>
  <si>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</si>
  <si>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</si>
  <si>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</si>
  <si>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</si>
  <si>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</si>
  <si>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</si>
  <si>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</si>
  <si>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</si>
  <si>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</si>
  <si>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</si>
  <si>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</si>
  <si>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</si>
  <si>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</si>
  <si>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</si>
  <si>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</si>
  <si>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</si>
  <si>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</si>
  <si>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</si>
  <si>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</si>
  <si>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</si>
  <si>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</si>
  <si>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</si>
  <si>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</si>
  <si>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</si>
  <si>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</si>
  <si>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</si>
  <si>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</si>
  <si>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</si>
  <si>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</si>
  <si>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</si>
  <si>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</si>
  <si>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</si>
  <si>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</si>
  <si>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</si>
  <si>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</si>
  <si>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</si>
  <si>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</si>
  <si>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</si>
  <si>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</si>
  <si>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</si>
  <si>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</si>
  <si>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</si>
  <si>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</si>
  <si>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</si>
  <si>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</si>
  <si>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</si>
  <si>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</si>
  <si>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</si>
  <si>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</si>
  <si>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</si>
  <si>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</si>
  <si>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</si>
  <si>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</si>
  <si>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</si>
  <si>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</si>
  <si>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</si>
  <si>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</si>
  <si>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</si>
  <si>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</si>
  <si>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</si>
  <si>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</si>
  <si>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</si>
  <si>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</si>
  <si>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</si>
  <si>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</si>
  <si>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</si>
  <si>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</si>
  <si>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</si>
  <si>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</si>
  <si>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</si>
  <si>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</si>
  <si>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</si>
  <si>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</si>
  <si>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</si>
  <si>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</si>
  <si>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</si>
  <si>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</si>
  <si>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</si>
  <si>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</si>
  <si>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</si>
  <si>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</si>
  <si>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</si>
  <si>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</si>
  <si>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</si>
  <si>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</si>
  <si>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</si>
  <si>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</si>
  <si>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</si>
  <si>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</si>
  <si>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</si>
  <si>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</si>
  <si>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</si>
  <si>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</si>
  <si>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</si>
  <si>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</si>
  <si>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</si>
  <si>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</si>
  <si>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</si>
  <si>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</si>
  <si>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</si>
  <si>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</si>
  <si>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</si>
  <si>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</si>
  <si>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</si>
  <si>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</si>
  <si>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</si>
  <si>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</si>
  <si>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</si>
  <si>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</si>
  <si>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</si>
  <si>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</si>
  <si>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</si>
  <si>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</si>
  <si>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</si>
  <si>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</si>
  <si>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</si>
  <si>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</si>
  <si>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</si>
  <si>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</si>
  <si>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</si>
  <si>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</si>
  <si>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</si>
  <si>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</si>
  <si>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</si>
  <si>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</si>
  <si>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</si>
  <si>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</si>
  <si>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</si>
  <si>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</si>
  <si>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</si>
  <si>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</si>
  <si>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</si>
  <si>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</si>
  <si>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</si>
  <si>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</si>
  <si>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</si>
  <si>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</si>
  <si>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</si>
  <si>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</si>
  <si>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</si>
  <si>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</si>
  <si>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</si>
  <si>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</si>
  <si>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</si>
  <si>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</si>
  <si>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</si>
  <si>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</si>
  <si>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</si>
  <si>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</si>
  <si>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</si>
  <si>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</si>
  <si>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</si>
  <si>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</si>
  <si>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</si>
  <si>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</si>
  <si>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</si>
  <si>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</si>
  <si>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</si>
  <si>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</si>
  <si>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</si>
  <si>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</si>
  <si>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</si>
  <si>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</si>
  <si>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</si>
  <si>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</si>
  <si>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</si>
  <si>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</si>
  <si>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</si>
  <si>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</si>
  <si>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</si>
  <si>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</si>
  <si>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</si>
  <si>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</si>
  <si>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</si>
  <si>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</si>
  <si>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</si>
  <si>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</si>
  <si>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</si>
  <si>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</si>
  <si>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</si>
  <si>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</si>
  <si>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</si>
  <si>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</si>
  <si>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</si>
  <si>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</si>
  <si>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</si>
  <si>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</si>
  <si>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</si>
  <si>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</si>
  <si>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</si>
  <si>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</si>
  <si>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</si>
  <si>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</si>
  <si>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</si>
  <si>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</si>
  <si>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</si>
  <si>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</si>
  <si>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</si>
  <si>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</si>
  <si>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</si>
  <si>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</si>
  <si>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</si>
  <si>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</si>
  <si>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</si>
  <si>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</si>
  <si>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</si>
  <si>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</si>
  <si>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</si>
  <si>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</si>
  <si>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</si>
  <si>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</si>
  <si>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</si>
  <si>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</si>
  <si>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</si>
  <si>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</si>
  <si>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</si>
  <si>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</si>
  <si>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</si>
  <si>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</si>
  <si>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</si>
  <si>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</si>
  <si>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</si>
  <si>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</si>
  <si>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</si>
  <si>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</si>
  <si>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</si>
  <si>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</si>
  <si>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</si>
  <si>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</si>
  <si>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</si>
  <si>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</si>
  <si>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</si>
  <si>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</si>
  <si>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</si>
  <si>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</si>
  <si>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</si>
  <si>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</si>
  <si>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</si>
  <si>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</si>
  <si>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</si>
  <si>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</si>
  <si>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</si>
  <si>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</si>
  <si>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</si>
  <si>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</si>
  <si>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</si>
  <si>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</si>
  <si>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</si>
  <si>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</si>
  <si>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</si>
  <si>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</si>
  <si>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</si>
  <si>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</si>
  <si>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</si>
  <si>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</si>
  <si>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</si>
  <si>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</si>
  <si>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</si>
  <si>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</si>
  <si>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</si>
  <si>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</si>
  <si>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</si>
  <si>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</si>
  <si>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</si>
  <si>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</si>
  <si>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</si>
  <si>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</si>
  <si>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</si>
  <si>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</si>
  <si>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</si>
  <si>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</si>
  <si>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</si>
  <si>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</si>
  <si>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</si>
  <si>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</si>
  <si>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</si>
  <si>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</si>
  <si>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</si>
  <si>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</si>
  <si>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</si>
  <si>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</si>
  <si>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</si>
  <si>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</si>
  <si>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</si>
  <si>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</si>
  <si>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</si>
  <si>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</si>
  <si>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</si>
  <si>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</si>
  <si>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</si>
  <si>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</si>
  <si>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</si>
  <si>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</si>
  <si>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</si>
  <si>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</si>
  <si>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</si>
  <si>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</si>
  <si>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</si>
  <si>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</si>
  <si>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</si>
  <si>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</si>
  <si>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</si>
  <si>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</si>
  <si>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</si>
  <si>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</si>
  <si>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</si>
  <si>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</si>
  <si>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</si>
  <si>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</si>
  <si>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</si>
  <si>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</si>
  <si>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</si>
  <si>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</si>
  <si>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</si>
  <si>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</si>
  <si>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</si>
  <si>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</si>
  <si>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</si>
  <si>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</si>
  <si>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</si>
  <si>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</si>
  <si>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</si>
  <si>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</si>
  <si>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</si>
  <si>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</si>
  <si>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</si>
  <si>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</si>
  <si>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</si>
  <si>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</si>
  <si>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</si>
  <si>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</si>
  <si>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</si>
  <si>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</si>
  <si>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</si>
  <si>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</si>
  <si>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</si>
  <si>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</si>
  <si>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</si>
  <si>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</si>
  <si>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</si>
  <si>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</si>
  <si>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</si>
  <si>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</si>
  <si>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</si>
  <si>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</si>
  <si>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</si>
  <si>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</si>
  <si>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</si>
  <si>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</si>
  <si>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</si>
  <si>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</si>
  <si>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</si>
  <si>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</si>
  <si>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</si>
  <si>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</si>
  <si>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</si>
  <si>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</si>
  <si>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</si>
  <si>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</si>
  <si>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</si>
  <si>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</si>
  <si>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</si>
  <si>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</si>
  <si>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</si>
  <si>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</si>
  <si>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</si>
  <si>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</si>
  <si>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</si>
  <si>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</si>
  <si>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</si>
  <si>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</si>
  <si>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</si>
  <si>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</si>
  <si>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</si>
  <si>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</si>
  <si>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</si>
  <si>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</si>
  <si>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</si>
  <si>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</si>
  <si>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</si>
  <si>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</si>
  <si>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</si>
  <si>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</si>
  <si>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</si>
  <si>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</si>
  <si>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</si>
  <si>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</si>
  <si>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</si>
  <si>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</si>
  <si>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</si>
  <si>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</si>
  <si>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</si>
  <si>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</si>
  <si>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</si>
  <si>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</si>
  <si>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</si>
  <si>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</si>
  <si>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</si>
  <si>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</si>
  <si>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</si>
  <si>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</si>
  <si>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</si>
  <si>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</si>
  <si>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</si>
  <si>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</si>
  <si>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</si>
  <si>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</si>
  <si>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</si>
  <si>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</si>
  <si>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</si>
  <si>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</si>
  <si>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</si>
  <si>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</si>
  <si>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</si>
  <si>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</si>
  <si>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</si>
  <si>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</si>
  <si>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</si>
  <si>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</si>
  <si>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</si>
  <si>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</si>
  <si>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</si>
  <si>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</si>
  <si>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</si>
  <si>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</si>
  <si>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</si>
  <si>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</si>
  <si>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</si>
  <si>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</si>
  <si>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</si>
  <si>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</si>
  <si>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</si>
  <si>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</si>
  <si>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</si>
  <si>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</si>
  <si>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</si>
  <si>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</si>
  <si>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</si>
  <si>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</si>
  <si>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</si>
  <si>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</si>
  <si>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</si>
  <si>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</si>
  <si>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</si>
  <si>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</si>
  <si>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</si>
  <si>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</si>
  <si>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</si>
  <si>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</si>
  <si>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</si>
  <si>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</si>
  <si>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</si>
  <si>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</si>
  <si>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</si>
  <si>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</si>
  <si>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</si>
  <si>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</si>
  <si>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</si>
  <si>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</si>
  <si>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</si>
  <si>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</si>
  <si>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</si>
  <si>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</si>
  <si>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</si>
  <si>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</si>
  <si>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</si>
  <si>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</si>
  <si>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</si>
  <si>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</si>
  <si>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</si>
  <si>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</si>
  <si>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</si>
  <si>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</si>
  <si>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</si>
  <si>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</si>
  <si>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</si>
  <si>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</si>
  <si>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</si>
  <si>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</si>
  <si>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</si>
  <si>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</si>
  <si>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</si>
  <si>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</si>
  <si>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</si>
  <si>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</si>
  <si>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</si>
  <si>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</si>
  <si>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</si>
  <si>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</si>
  <si>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</si>
  <si>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</si>
  <si>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</si>
  <si>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</si>
  <si>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</si>
  <si>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</si>
  <si>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</si>
  <si>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</si>
  <si>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</si>
  <si>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</si>
  <si>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</si>
  <si>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</si>
  <si>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</si>
  <si>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</si>
  <si>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</si>
  <si>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</si>
  <si>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</si>
  <si>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</si>
  <si>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</si>
  <si>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</si>
  <si>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</si>
  <si>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</si>
  <si>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</si>
  <si>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</si>
  <si>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</si>
  <si>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</si>
  <si>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</si>
  <si>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</si>
  <si>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</si>
  <si>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</si>
  <si>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</si>
  <si>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</si>
  <si>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</si>
  <si>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</si>
  <si>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</si>
  <si>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</si>
  <si>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</si>
  <si>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</si>
  <si>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</si>
  <si>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</si>
  <si>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</si>
  <si>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</si>
  <si>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</si>
  <si>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</si>
  <si>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</si>
  <si>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</si>
  <si>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</si>
  <si>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</si>
  <si>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</si>
  <si>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</si>
  <si>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</si>
  <si>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</si>
  <si>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</si>
  <si>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</si>
  <si>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</si>
  <si>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</si>
  <si>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</si>
  <si>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</si>
  <si>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</si>
  <si>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</si>
  <si>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</si>
  <si>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</si>
  <si>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</si>
  <si>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</si>
  <si>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</si>
  <si>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</si>
  <si>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</si>
  <si>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</si>
  <si>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</si>
  <si>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</si>
  <si>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</si>
  <si>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</si>
  <si>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</si>
  <si>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</si>
  <si>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</si>
  <si>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</si>
  <si>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</si>
  <si>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</si>
  <si>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</si>
  <si>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</si>
  <si>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</si>
  <si>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</si>
  <si>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</si>
  <si>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</si>
  <si>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</si>
  <si>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</si>
  <si>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</si>
  <si>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</si>
  <si>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</si>
  <si>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</si>
  <si>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</si>
  <si>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</si>
  <si>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</si>
  <si>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</si>
  <si>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</si>
  <si>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</si>
  <si>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</si>
  <si>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</si>
  <si>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</si>
  <si>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</si>
  <si>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</si>
  <si>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</si>
  <si>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</si>
  <si>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</si>
  <si>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</si>
  <si>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</si>
  <si>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</si>
  <si>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</si>
  <si>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</si>
  <si>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</si>
  <si>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</si>
  <si>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</si>
  <si>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</si>
  <si>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</si>
  <si>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</si>
  <si>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</si>
  <si>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</si>
  <si>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</si>
  <si>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</si>
  <si>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</si>
  <si>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</si>
  <si>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</si>
  <si>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</si>
  <si>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</si>
  <si>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</si>
  <si>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</si>
  <si>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</si>
  <si>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</si>
  <si>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</si>
  <si>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</si>
  <si>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</si>
  <si>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</si>
  <si>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</si>
  <si>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</si>
  <si>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</si>
  <si>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</si>
  <si>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</si>
  <si>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</si>
  <si>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</si>
  <si>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</si>
  <si>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</si>
  <si>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</si>
  <si>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</si>
  <si>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</si>
  <si>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</si>
  <si>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</si>
  <si>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</si>
  <si>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</si>
  <si>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</si>
  <si>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</si>
  <si>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</si>
  <si>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</si>
  <si>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</si>
  <si>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</si>
  <si>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</si>
  <si>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</si>
  <si>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</si>
  <si>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</si>
  <si>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</si>
  <si>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</si>
  <si>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</si>
  <si>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</si>
  <si>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</si>
  <si>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</si>
  <si>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</si>
  <si>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</si>
  <si>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</si>
  <si>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</si>
  <si>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</si>
  <si>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</si>
  <si>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</si>
  <si>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</si>
  <si>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</si>
  <si>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</si>
  <si>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</si>
  <si>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</si>
  <si>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</si>
  <si>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</si>
  <si>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</si>
  <si>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</si>
  <si>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</si>
  <si>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</si>
  <si>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</si>
  <si>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</si>
  <si>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</si>
  <si>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</si>
  <si>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</si>
  <si>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</si>
  <si>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</si>
  <si>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</si>
  <si>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</si>
  <si>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</si>
  <si>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</si>
  <si>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</si>
  <si>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</si>
  <si>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</si>
  <si>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</si>
  <si>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</si>
  <si>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</si>
  <si>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</si>
  <si>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</si>
  <si>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</si>
  <si>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</si>
  <si>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</si>
  <si>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</si>
  <si>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</si>
  <si>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</si>
  <si>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</si>
  <si>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</si>
  <si>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</si>
  <si>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</si>
  <si>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</si>
  <si>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</si>
  <si>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</si>
  <si>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</si>
  <si>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</si>
  <si>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</si>
  <si>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</si>
  <si>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</si>
  <si>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</si>
  <si>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</si>
  <si>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</si>
  <si>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</si>
  <si>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</si>
  <si>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</si>
  <si>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</si>
  <si>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</si>
  <si>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</si>
  <si>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</si>
  <si>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</si>
  <si>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</si>
  <si>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</si>
  <si>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</si>
  <si>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</si>
  <si>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</si>
  <si>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</si>
  <si>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</si>
  <si>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</si>
  <si>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</si>
  <si>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</si>
  <si>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</si>
  <si>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</si>
  <si>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</si>
  <si>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</si>
  <si>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</si>
  <si>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</si>
  <si>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</si>
  <si>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</si>
  <si>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</si>
  <si>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</si>
  <si>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</si>
  <si>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</si>
  <si>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</si>
  <si>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</si>
  <si>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</si>
  <si>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</si>
  <si>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</si>
  <si>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</si>
  <si>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</si>
  <si>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</si>
  <si>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</si>
  <si>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</si>
  <si>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</si>
  <si>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</si>
  <si>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</si>
  <si>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</si>
  <si>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</si>
  <si>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</si>
  <si>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</si>
  <si>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</si>
  <si>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</si>
  <si>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</si>
  <si>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</si>
  <si>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</si>
  <si>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</si>
  <si>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</si>
  <si>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</si>
  <si>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</si>
  <si>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</si>
  <si>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</si>
  <si>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</si>
  <si>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</si>
  <si>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</si>
  <si>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</si>
  <si>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</si>
  <si>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</si>
  <si>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</si>
  <si>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</si>
  <si>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</si>
  <si>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</si>
  <si>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</si>
  <si>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</si>
  <si>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</si>
  <si>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</si>
  <si>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</si>
  <si>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</si>
  <si>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</si>
  <si>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</si>
  <si>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</si>
  <si>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</si>
  <si>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</si>
  <si>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</si>
  <si>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</si>
  <si>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</si>
  <si>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</si>
  <si>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</si>
  <si>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</si>
  <si>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</si>
  <si>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</si>
  <si>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</si>
  <si>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</si>
  <si>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</si>
  <si>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</si>
  <si>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</si>
  <si>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</si>
  <si>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</si>
  <si>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</si>
  <si>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</si>
  <si>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</si>
  <si>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</si>
  <si>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</si>
  <si>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</si>
  <si>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</si>
  <si>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</si>
  <si>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</si>
  <si>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</si>
  <si>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</si>
  <si>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</si>
  <si>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</si>
  <si>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</si>
  <si>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</si>
  <si>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</si>
  <si>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</si>
  <si>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</si>
  <si>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</si>
  <si>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</si>
  <si>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</si>
  <si>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</si>
  <si>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</si>
  <si>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</si>
  <si>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</si>
  <si>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</si>
  <si>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</si>
  <si>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</si>
  <si>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</si>
  <si>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</si>
  <si>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</si>
  <si>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</si>
  <si>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</si>
  <si>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</si>
  <si>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</si>
  <si>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</si>
  <si>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</si>
  <si>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</si>
  <si>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</si>
  <si>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</si>
  <si>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</si>
  <si>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</si>
  <si>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</si>
  <si>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</si>
  <si>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</si>
  <si>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</si>
  <si>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</si>
  <si>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</si>
  <si>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</si>
  <si>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</si>
  <si>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</si>
  <si>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</si>
  <si>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</si>
  <si>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</si>
  <si>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</si>
  <si>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</si>
  <si>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</si>
  <si>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</si>
  <si>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</si>
  <si>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</si>
  <si>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</si>
  <si>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</si>
  <si>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</si>
  <si>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</si>
  <si>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</si>
  <si>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</si>
  <si>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</si>
  <si>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</si>
  <si>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</si>
  <si>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</si>
  <si>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</si>
  <si>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</si>
  <si>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</si>
  <si>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</si>
  <si>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</si>
  <si>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</si>
  <si>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</si>
  <si>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</si>
  <si>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</si>
  <si>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</si>
  <si>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</si>
  <si>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</si>
  <si>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</si>
  <si>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</si>
  <si>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</si>
  <si>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</si>
  <si>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</si>
  <si>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</si>
  <si>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</si>
  <si>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</si>
  <si>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</si>
  <si>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</si>
  <si>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</si>
  <si>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</si>
  <si>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</si>
  <si>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</si>
  <si>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</si>
  <si>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</si>
  <si>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</si>
  <si>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</si>
  <si>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</si>
  <si>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</si>
  <si>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</si>
  <si>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</si>
  <si>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</si>
  <si>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</si>
  <si>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</si>
  <si>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</si>
  <si>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</si>
  <si>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</si>
  <si>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</si>
  <si>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</si>
  <si>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</si>
  <si>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</si>
  <si>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</si>
  <si>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</si>
  <si>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</si>
  <si>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</si>
  <si>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</si>
  <si>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</si>
  <si>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</si>
  <si>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</si>
  <si>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</si>
  <si>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</si>
  <si>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</si>
  <si>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</si>
  <si>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</si>
  <si>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</si>
  <si>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</si>
  <si>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</si>
  <si>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</si>
  <si>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</si>
  <si>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</si>
  <si>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</si>
  <si>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</si>
  <si>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</si>
  <si>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</si>
  <si>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</si>
  <si>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</si>
  <si>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</si>
  <si>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</si>
  <si>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</si>
  <si>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</si>
  <si>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</si>
  <si>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</si>
  <si>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</si>
  <si>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</si>
  <si>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</si>
  <si>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</si>
  <si>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</si>
  <si>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</si>
  <si>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</si>
  <si>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</si>
  <si>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</si>
  <si>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</si>
  <si>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</si>
  <si>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</si>
  <si>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</si>
  <si>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</si>
  <si>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</si>
  <si>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</si>
  <si>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</si>
  <si>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</si>
  <si>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</si>
  <si>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</si>
  <si>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</si>
  <si>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</si>
  <si>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</si>
  <si>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</si>
  <si>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</si>
  <si>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</si>
  <si>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</si>
  <si>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</si>
  <si>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</si>
  <si>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</si>
  <si>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</si>
  <si>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</si>
  <si>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</si>
  <si>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</si>
  <si>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</si>
  <si>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</si>
  <si>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</si>
  <si>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</si>
  <si>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</si>
  <si>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</si>
  <si>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</si>
  <si>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</si>
  <si>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</si>
  <si>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</si>
  <si>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</si>
  <si>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</si>
  <si>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</si>
  <si>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</si>
  <si>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</si>
  <si>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</si>
  <si>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</si>
  <si>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</si>
  <si>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</si>
  <si>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</si>
  <si>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</si>
  <si>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</si>
  <si>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</si>
  <si>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</si>
  <si>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</si>
  <si>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</si>
  <si>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</si>
  <si>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</si>
  <si>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</si>
  <si>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</si>
  <si>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</si>
  <si>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</si>
  <si>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</si>
  <si>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</si>
  <si>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</si>
  <si>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</si>
  <si>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</si>
  <si>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</si>
  <si>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</si>
  <si>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</si>
  <si>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</si>
  <si>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</si>
  <si>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</si>
  <si>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</si>
  <si>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</si>
  <si>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</si>
  <si>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</si>
  <si>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</si>
  <si>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</si>
  <si>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</si>
  <si>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</si>
  <si>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</si>
  <si>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</si>
  <si>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</si>
  <si>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</si>
  <si>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</si>
  <si>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</si>
  <si>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</si>
  <si>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</si>
  <si>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</si>
  <si>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</si>
  <si>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</si>
  <si>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</si>
  <si>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</si>
  <si>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</si>
  <si>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</si>
  <si>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</si>
  <si>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</si>
  <si>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</si>
  <si>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</si>
  <si>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</si>
  <si>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</si>
  <si>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</si>
  <si>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</si>
  <si>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</si>
  <si>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</si>
  <si>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</si>
  <si>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</si>
  <si>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</si>
  <si>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</si>
  <si>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</si>
  <si>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</si>
  <si>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</si>
  <si>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</si>
  <si>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</si>
  <si>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</si>
  <si>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</si>
  <si>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</si>
  <si>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</si>
  <si>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</si>
  <si>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</si>
  <si>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</si>
  <si>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</si>
  <si>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</si>
  <si>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</si>
  <si>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</si>
  <si>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</si>
  <si>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</si>
  <si>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</si>
  <si>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</si>
  <si>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</si>
  <si>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</si>
  <si>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</si>
  <si>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</si>
  <si>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</si>
  <si>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</si>
  <si>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</si>
  <si>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</si>
  <si>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</si>
  <si>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</si>
  <si>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</si>
  <si>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</si>
  <si>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</si>
  <si>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</si>
  <si>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</si>
  <si>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</si>
  <si>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</si>
  <si>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</si>
  <si>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</si>
  <si>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</si>
  <si>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</si>
  <si>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</si>
  <si>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</si>
  <si>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</si>
  <si>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</si>
  <si>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</si>
  <si>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</si>
  <si>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</si>
  <si>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</si>
  <si>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</si>
  <si>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</si>
  <si>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</si>
  <si>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</si>
  <si>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</si>
  <si>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</si>
  <si>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</si>
  <si>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</si>
  <si>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</si>
  <si>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</si>
  <si>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</si>
  <si>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</si>
  <si>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</si>
  <si>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</si>
  <si>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</si>
  <si>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</si>
  <si>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</si>
  <si>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</si>
  <si>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</si>
  <si>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</si>
  <si>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</si>
  <si>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</si>
  <si>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</si>
  <si>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</si>
  <si>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</si>
  <si>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</si>
  <si>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</si>
  <si>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</si>
  <si>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</si>
  <si>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</si>
  <si>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</si>
  <si>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</si>
  <si>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</si>
  <si>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</si>
  <si>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</si>
  <si>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</si>
  <si>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</si>
  <si>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</si>
  <si>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</si>
  <si>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</si>
  <si>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</si>
  <si>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</si>
  <si>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</si>
  <si>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</si>
  <si>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</si>
  <si>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</si>
  <si>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</si>
  <si>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</si>
  <si>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</si>
  <si>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</si>
  <si>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</si>
  <si>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</si>
  <si>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</si>
  <si>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</si>
  <si>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</si>
  <si>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</si>
  <si>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</si>
  <si>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</si>
  <si>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</si>
  <si>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</si>
  <si>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</si>
  <si>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</si>
  <si>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</si>
  <si>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</si>
  <si>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</si>
  <si>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</si>
  <si>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</si>
  <si>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</si>
  <si>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</si>
  <si>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</si>
  <si>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</si>
  <si>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</si>
  <si>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</si>
  <si>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</si>
  <si>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</si>
  <si>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</si>
  <si>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</si>
  <si>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</si>
  <si>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</si>
  <si>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</si>
  <si>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</si>
  <si>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</si>
  <si>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</si>
  <si>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</si>
  <si>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</si>
  <si>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</si>
  <si>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</si>
  <si>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</si>
  <si>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</si>
  <si>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</si>
  <si>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</si>
  <si>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</si>
  <si>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</si>
  <si>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</si>
  <si>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</si>
  <si>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</si>
  <si>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</si>
  <si>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</si>
  <si>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</si>
  <si>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</si>
  <si>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</si>
  <si>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</si>
  <si>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</si>
  <si>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</si>
  <si>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</si>
  <si>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</si>
  <si>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</si>
  <si>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</si>
  <si>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</si>
  <si>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</si>
  <si>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</si>
  <si>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</si>
  <si>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</si>
  <si>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</si>
  <si>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</si>
  <si>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</si>
  <si>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</si>
  <si>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</si>
  <si>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</si>
  <si>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</si>
  <si>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</si>
  <si>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</si>
  <si>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</si>
  <si>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</si>
  <si>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</si>
  <si>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</si>
  <si>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</si>
  <si>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</si>
  <si>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</si>
  <si>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</si>
  <si>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</si>
  <si>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</si>
  <si>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</si>
  <si>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</si>
  <si>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</si>
  <si>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</si>
  <si>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</si>
  <si>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</si>
  <si>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</si>
  <si>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</si>
  <si>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</si>
  <si>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</si>
  <si>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</si>
  <si>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</si>
  <si>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</si>
  <si>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</si>
  <si>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</si>
  <si>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</si>
  <si>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</si>
  <si>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</si>
  <si>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</si>
  <si>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</si>
  <si>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</si>
  <si>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</si>
  <si>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</si>
  <si>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</si>
  <si>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</si>
  <si>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</si>
  <si>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</si>
  <si>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</si>
  <si>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</si>
  <si>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</si>
  <si>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</si>
  <si>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</si>
  <si>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</si>
  <si>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</si>
  <si>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</si>
  <si>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</si>
  <si>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</si>
  <si>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</si>
  <si>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</si>
  <si>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</si>
  <si>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</si>
  <si>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</si>
  <si>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</si>
  <si>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</si>
  <si>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</si>
  <si>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</si>
  <si>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</si>
  <si>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</si>
  <si>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</si>
  <si>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</si>
  <si>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</si>
  <si>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</si>
  <si>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</si>
  <si>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</si>
  <si>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</si>
  <si>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</si>
  <si>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</si>
  <si>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</si>
  <si>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</si>
  <si>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</si>
  <si>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</si>
  <si>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</si>
  <si>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</si>
  <si>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</si>
  <si>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</si>
  <si>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</si>
  <si>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</si>
  <si>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</si>
  <si>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</si>
  <si>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</si>
  <si>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</si>
  <si>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</si>
  <si>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</si>
  <si>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</si>
  <si>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</si>
  <si>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</si>
  <si>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</si>
  <si>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</si>
  <si>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</si>
  <si>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</si>
  <si>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</si>
  <si>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</si>
  <si>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</si>
  <si>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</si>
  <si>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</si>
  <si>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</si>
  <si>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</si>
  <si>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</si>
  <si>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</si>
  <si>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</si>
  <si>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</si>
  <si>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</si>
  <si>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</si>
  <si>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</si>
  <si>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</si>
  <si>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</si>
  <si>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</si>
  <si>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</si>
  <si>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</si>
  <si>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</si>
  <si>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</si>
  <si>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</si>
  <si>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</si>
  <si>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</si>
  <si>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</si>
  <si>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</si>
  <si>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</si>
  <si>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</si>
  <si>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</si>
  <si>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</si>
  <si>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</si>
  <si>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</si>
  <si>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</si>
  <si>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</si>
  <si>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</si>
  <si>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</si>
  <si>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</si>
  <si>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</si>
  <si>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</si>
  <si>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</si>
  <si>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</si>
  <si>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</si>
  <si>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</si>
  <si>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</si>
  <si>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</si>
  <si>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</si>
  <si>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</si>
  <si>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</si>
  <si>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</si>
  <si>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</si>
  <si>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</si>
  <si>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</si>
  <si>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</si>
  <si>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</si>
  <si>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</si>
  <si>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</si>
  <si>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</si>
  <si>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</si>
  <si>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</si>
  <si>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</si>
  <si>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</si>
  <si>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</si>
  <si>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</si>
  <si>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</si>
  <si>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</si>
  <si>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</si>
  <si>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</si>
  <si>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</si>
  <si>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</si>
  <si>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</si>
  <si>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</si>
  <si>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</si>
  <si>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</si>
  <si>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</si>
  <si>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</si>
  <si>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</si>
  <si>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</si>
  <si>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</si>
  <si>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</si>
  <si>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</si>
  <si>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</si>
  <si>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</si>
  <si>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</si>
  <si>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</si>
  <si>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</si>
  <si>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</si>
  <si>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</si>
  <si>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</si>
  <si>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</si>
  <si>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</si>
  <si>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</si>
  <si>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</si>
  <si>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</si>
  <si>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</si>
  <si>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</si>
  <si>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</si>
  <si>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</si>
  <si>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</si>
  <si>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</si>
  <si>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</si>
  <si>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</si>
  <si>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</si>
  <si>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</si>
  <si>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</si>
  <si>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</si>
  <si>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</si>
  <si>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</si>
  <si>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</si>
  <si>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</si>
  <si>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</si>
  <si>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</si>
  <si>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</si>
  <si>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</si>
  <si>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</si>
  <si>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</si>
  <si>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</si>
  <si>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</si>
  <si>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</si>
  <si>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</si>
  <si>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</si>
  <si>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</si>
  <si>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</si>
  <si>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</si>
  <si>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</si>
  <si>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</si>
  <si>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</si>
  <si>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</si>
  <si>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</si>
  <si>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</si>
  <si>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</si>
  <si>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</si>
  <si>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</si>
  <si>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</si>
  <si>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</si>
  <si>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</si>
  <si>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</si>
  <si>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</si>
  <si>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</si>
  <si>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</si>
  <si>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</si>
  <si>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</si>
  <si>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</si>
  <si>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</si>
  <si>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</si>
  <si>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</si>
  <si>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</si>
  <si>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</si>
  <si>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</si>
  <si>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</si>
  <si>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</si>
  <si>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</si>
  <si>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</si>
  <si>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</si>
  <si>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</si>
  <si>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</si>
  <si>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</si>
  <si>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</si>
  <si>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</si>
  <si>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</si>
  <si>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</si>
  <si>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</si>
  <si>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</si>
  <si>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</si>
  <si>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</si>
  <si>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</si>
  <si>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</si>
  <si>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</si>
  <si>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</si>
  <si>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</si>
  <si>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</si>
  <si>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</si>
  <si>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</si>
  <si>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</si>
  <si>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</si>
  <si>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</si>
  <si>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</si>
  <si>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</si>
  <si>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</si>
  <si>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</si>
  <si>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</si>
  <si>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</si>
  <si>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</si>
  <si>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</si>
  <si>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</si>
  <si>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</si>
  <si>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</si>
  <si>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</si>
  <si>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</si>
  <si>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</si>
  <si>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</si>
  <si>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</si>
  <si>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</si>
  <si>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</si>
  <si>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</si>
  <si>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</si>
  <si>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</si>
  <si>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</si>
  <si>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</si>
  <si>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</si>
  <si>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</si>
  <si>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</si>
  <si>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</si>
  <si>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</si>
  <si>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</si>
  <si>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</si>
  <si>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</si>
  <si>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</si>
  <si>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</si>
  <si>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</si>
  <si>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</si>
  <si>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</si>
  <si>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</si>
  <si>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</si>
  <si>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</si>
  <si>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</si>
  <si>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</si>
  <si>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</si>
  <si>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</si>
  <si>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</si>
  <si>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</si>
  <si>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</si>
  <si>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</si>
  <si>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</si>
  <si>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</si>
  <si>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</si>
  <si>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</si>
  <si>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</si>
  <si>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</si>
  <si>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</si>
  <si>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</si>
  <si>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</si>
  <si>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</si>
  <si>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</si>
  <si>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</si>
  <si>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</si>
  <si>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</si>
  <si>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</si>
  <si>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</si>
  <si>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</si>
  <si>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</si>
  <si>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</si>
  <si>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</si>
  <si>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</si>
  <si>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</si>
  <si>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</si>
  <si>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</si>
  <si>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</si>
  <si>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</si>
  <si>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</si>
  <si>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</si>
  <si>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</si>
  <si>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</si>
  <si>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</si>
  <si>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</si>
  <si>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</si>
  <si>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</si>
  <si>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</si>
  <si>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</si>
  <si>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</si>
  <si>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</si>
  <si>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</si>
  <si>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</si>
  <si>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</si>
  <si>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</si>
  <si>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</si>
  <si>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</si>
  <si>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</si>
  <si>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</si>
  <si>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</si>
  <si>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</si>
  <si>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</si>
  <si>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</si>
  <si>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</si>
  <si>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</si>
  <si>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</si>
  <si>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</si>
  <si>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</si>
  <si>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</si>
  <si>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</si>
  <si>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</si>
  <si>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</si>
  <si>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</si>
  <si>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</si>
  <si>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</si>
  <si>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</si>
  <si>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</si>
  <si>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</si>
  <si>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</si>
  <si>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</si>
  <si>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</si>
  <si>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</si>
  <si>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</si>
  <si>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</si>
  <si>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</si>
  <si>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</si>
  <si>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</si>
  <si>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</si>
  <si>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</si>
  <si>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</si>
  <si>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</si>
  <si>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</si>
  <si>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</si>
  <si>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</si>
  <si>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</si>
  <si>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</si>
  <si>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</si>
  <si>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</si>
  <si>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</si>
  <si>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</si>
  <si>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</si>
  <si>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</si>
  <si>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</si>
  <si>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</si>
  <si>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</si>
  <si>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</si>
  <si>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</si>
  <si>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</si>
  <si>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</si>
  <si>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</si>
  <si>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</si>
  <si>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</si>
  <si>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</si>
  <si>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</si>
  <si>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</si>
  <si>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</si>
  <si>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</si>
  <si>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</si>
  <si>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</si>
  <si>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</si>
  <si>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</si>
  <si>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</si>
  <si>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</si>
  <si>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</si>
  <si>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</si>
  <si>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</si>
  <si>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</si>
  <si>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</si>
  <si>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</si>
  <si>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</si>
  <si>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</si>
  <si>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</si>
  <si>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</si>
  <si>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</si>
  <si>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</si>
  <si>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</si>
  <si>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</si>
  <si>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</si>
  <si>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</si>
  <si>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</si>
  <si>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</si>
  <si>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</si>
  <si>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</si>
  <si>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</si>
  <si>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</si>
  <si>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</si>
  <si>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</si>
  <si>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</si>
  <si>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</si>
  <si>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</si>
  <si>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</si>
  <si>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</si>
  <si>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</si>
  <si>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</si>
  <si>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</si>
  <si>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</si>
  <si>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</si>
  <si>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</si>
  <si>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</si>
  <si>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</si>
  <si>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</si>
  <si>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</si>
  <si>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</si>
  <si>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</si>
  <si>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</si>
  <si>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</si>
  <si>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</si>
  <si>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</si>
  <si>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</si>
  <si>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</si>
  <si>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</si>
  <si>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</si>
  <si>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</si>
  <si>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</si>
  <si>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</si>
  <si>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</si>
  <si>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</si>
  <si>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</si>
  <si>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</si>
  <si>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</si>
  <si>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</si>
  <si>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</si>
  <si>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</si>
  <si>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</si>
  <si>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</si>
  <si>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</si>
  <si>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</si>
  <si>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</si>
  <si>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</si>
  <si>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</si>
  <si>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</si>
  <si>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</si>
  <si>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</si>
  <si>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</si>
  <si>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</si>
  <si>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</si>
  <si>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</si>
  <si>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</si>
  <si>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</si>
  <si>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</si>
  <si>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</si>
  <si>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</si>
  <si>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</si>
  <si>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</si>
  <si>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</si>
  <si>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</si>
  <si>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</si>
  <si>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</si>
  <si>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</si>
  <si>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</si>
  <si>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</si>
  <si>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</si>
  <si>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</si>
  <si>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</si>
  <si>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</si>
  <si>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</si>
  <si>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</si>
  <si>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</si>
  <si>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</si>
  <si>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</si>
  <si>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</si>
  <si>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</si>
  <si>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</si>
  <si>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</si>
  <si>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</si>
  <si>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</si>
  <si>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</si>
  <si>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</si>
  <si>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</si>
  <si>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</si>
  <si>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</si>
  <si>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</si>
  <si>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</si>
  <si>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</si>
  <si>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</si>
  <si>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</si>
  <si>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</si>
  <si>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</si>
  <si>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</si>
  <si>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</si>
  <si>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</si>
  <si>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</si>
  <si>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</si>
  <si>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</si>
  <si>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</si>
  <si>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</si>
  <si>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</si>
  <si>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</si>
  <si>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</si>
  <si>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</si>
  <si>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</si>
  <si>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</si>
  <si>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</si>
  <si>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</si>
  <si>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</si>
  <si>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</si>
  <si>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</si>
  <si>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</si>
  <si>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</si>
  <si>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</si>
  <si>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</si>
  <si>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</si>
  <si>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</si>
  <si>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</si>
  <si>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</si>
  <si>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</si>
  <si>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</si>
  <si>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</si>
  <si>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</si>
  <si>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</si>
  <si>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</si>
  <si>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</si>
  <si>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</si>
  <si>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</si>
  <si>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</si>
  <si>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</si>
  <si>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</si>
  <si>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</si>
  <si>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</si>
  <si>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</si>
  <si>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</si>
  <si>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</si>
  <si>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</si>
  <si>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</si>
  <si>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</si>
  <si>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</si>
  <si>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</si>
  <si>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</si>
  <si>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</si>
  <si>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</si>
  <si>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</si>
  <si>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</si>
  <si>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</si>
  <si>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</si>
  <si>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</si>
  <si>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</si>
  <si>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</si>
  <si>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</si>
  <si>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</si>
  <si>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</si>
  <si>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</si>
  <si>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</si>
  <si>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</si>
  <si>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</si>
  <si>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</si>
  <si>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</si>
  <si>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</si>
  <si>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</si>
  <si>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</si>
  <si>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</si>
  <si>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</si>
  <si>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</si>
  <si>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</si>
  <si>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</si>
  <si>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</si>
  <si>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</si>
  <si>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</si>
  <si>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</si>
  <si>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</si>
  <si>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</si>
  <si>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</si>
  <si>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</si>
  <si>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</si>
  <si>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</si>
  <si>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</si>
  <si>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</si>
  <si>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</si>
  <si>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</si>
  <si>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</si>
  <si>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</si>
  <si>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</si>
  <si>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</si>
  <si>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</si>
  <si>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</si>
  <si>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</si>
  <si>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</si>
  <si>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</si>
  <si>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</si>
  <si>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</si>
  <si>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</si>
  <si>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</si>
  <si>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</si>
  <si>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</si>
  <si>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</si>
  <si>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</si>
  <si>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</si>
  <si>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</si>
  <si>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</si>
  <si>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</si>
  <si>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</si>
  <si>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</si>
  <si>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</si>
  <si>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</si>
  <si>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</si>
  <si>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</si>
  <si>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</si>
  <si>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</si>
  <si>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</si>
  <si>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</si>
  <si>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</si>
  <si>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</si>
  <si>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</si>
  <si>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</si>
  <si>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</si>
  <si>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</si>
  <si>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</si>
  <si>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</si>
  <si>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</si>
  <si>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</si>
  <si>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</si>
  <si>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</si>
  <si>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</si>
  <si>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</si>
  <si>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</si>
  <si>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</si>
  <si>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</si>
  <si>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</si>
  <si>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</si>
  <si>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</si>
  <si>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</si>
  <si>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</si>
  <si>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</si>
  <si>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</si>
  <si>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</si>
  <si>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</si>
  <si>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</si>
  <si>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</si>
  <si>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</si>
  <si>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</si>
  <si>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</si>
  <si>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</si>
  <si>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</si>
  <si>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</si>
  <si>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</si>
  <si>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</si>
  <si>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</si>
  <si>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</si>
  <si>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</si>
  <si>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</si>
  <si>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</si>
  <si>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</si>
  <si>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</si>
  <si>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</si>
  <si>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</si>
  <si>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</si>
  <si>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</si>
  <si>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</si>
  <si>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</si>
  <si>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</si>
  <si>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</si>
  <si>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</si>
  <si>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</si>
  <si>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</si>
  <si>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</si>
  <si>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</si>
  <si>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</si>
  <si>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</si>
  <si>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</si>
  <si>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</si>
  <si>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</si>
  <si>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</si>
  <si>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</si>
  <si>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</si>
  <si>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</si>
  <si>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</si>
  <si>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</si>
  <si>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</si>
  <si>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</si>
  <si>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</si>
  <si>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</si>
  <si>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</si>
  <si>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</si>
  <si>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</si>
  <si>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</si>
  <si>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</si>
  <si>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</si>
  <si>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</si>
  <si>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</si>
  <si>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</si>
  <si>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</si>
  <si>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</si>
  <si>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</si>
  <si>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</si>
  <si>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</si>
  <si>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</si>
  <si>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</si>
  <si>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</si>
  <si>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</si>
  <si>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</si>
  <si>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</si>
  <si>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</si>
  <si>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</si>
  <si>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</si>
  <si>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</si>
  <si>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</si>
  <si>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</si>
  <si>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</si>
  <si>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</si>
  <si>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</si>
  <si>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</si>
  <si>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</si>
  <si>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</si>
  <si>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</si>
  <si>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</si>
  <si>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</si>
  <si>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</si>
  <si>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</si>
  <si>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</si>
  <si>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</si>
  <si>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</si>
  <si>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</si>
  <si>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</si>
  <si>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</si>
  <si>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</si>
  <si>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</si>
  <si>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</si>
  <si>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</si>
  <si>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</si>
  <si>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</si>
  <si>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</si>
  <si>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</si>
  <si>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</si>
  <si>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</si>
  <si>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</si>
  <si>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</si>
  <si>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</si>
  <si>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</si>
  <si>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</si>
  <si>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</si>
  <si>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</si>
  <si>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</si>
  <si>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</si>
  <si>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</si>
  <si>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</si>
  <si>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</si>
  <si>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</si>
  <si>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</si>
  <si>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</si>
  <si>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</si>
  <si>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</si>
  <si>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</si>
  <si>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</si>
  <si>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</si>
  <si>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</si>
  <si>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</si>
  <si>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</si>
  <si>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</si>
  <si>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</si>
  <si>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</si>
  <si>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</si>
  <si>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</si>
  <si>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</si>
  <si>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</si>
  <si>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</si>
  <si>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</si>
  <si>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</si>
  <si>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</si>
  <si>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</si>
  <si>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</si>
  <si>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</si>
  <si>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</si>
  <si>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</si>
  <si>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</si>
  <si>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</si>
  <si>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</si>
  <si>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</si>
  <si>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</si>
  <si>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</si>
  <si>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</si>
  <si>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</si>
  <si>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</si>
  <si>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</si>
  <si>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</si>
  <si>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</si>
  <si>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</si>
  <si>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</si>
  <si>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</si>
  <si>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</si>
  <si>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</si>
  <si>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</si>
  <si>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</si>
  <si>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</si>
  <si>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</si>
  <si>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</si>
  <si>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</si>
  <si>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</si>
  <si>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</si>
  <si>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</si>
  <si>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</si>
  <si>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</si>
  <si>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</si>
  <si>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</si>
  <si>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</si>
  <si>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</si>
  <si>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</si>
  <si>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</si>
  <si>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</si>
  <si>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</si>
  <si>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</si>
  <si>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</si>
  <si>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</si>
  <si>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</si>
  <si>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</si>
  <si>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</si>
  <si>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</si>
  <si>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</si>
  <si>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</si>
  <si>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</si>
  <si>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</si>
  <si>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</si>
  <si>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</si>
  <si>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</si>
  <si>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</si>
  <si>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</si>
  <si>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</si>
  <si>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</si>
  <si>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</si>
  <si>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</si>
  <si>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</si>
  <si>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</si>
  <si>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</si>
  <si>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</si>
  <si>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</si>
  <si>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</si>
  <si>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</si>
  <si>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</si>
  <si>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</si>
  <si>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</si>
  <si>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</si>
  <si>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</si>
  <si>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</si>
  <si>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</si>
  <si>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</si>
  <si>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</si>
  <si>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</si>
  <si>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</si>
  <si>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</si>
  <si>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</si>
  <si>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</si>
  <si>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</si>
  <si>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</si>
  <si>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</si>
  <si>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</si>
  <si>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</si>
  <si>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</si>
  <si>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</si>
  <si>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</si>
  <si>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</si>
  <si>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</si>
  <si>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</si>
  <si>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</si>
  <si>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</si>
  <si>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</si>
  <si>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</si>
  <si>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</si>
  <si>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</si>
  <si>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</si>
  <si>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</si>
  <si>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</si>
  <si>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</si>
  <si>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</si>
  <si>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</si>
  <si>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</si>
  <si>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</si>
  <si>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</si>
  <si>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</si>
  <si>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</si>
  <si>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</si>
  <si>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</si>
  <si>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</si>
  <si>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</si>
  <si>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</si>
  <si>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</si>
  <si>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</si>
  <si>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</si>
  <si>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</si>
  <si>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</si>
  <si>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</si>
  <si>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</si>
  <si>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</si>
  <si>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</si>
  <si>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</si>
  <si>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</si>
  <si>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</si>
  <si>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</si>
  <si>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</si>
  <si>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</si>
  <si>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</si>
  <si>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</si>
  <si>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</si>
  <si>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</si>
  <si>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</si>
  <si>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</si>
  <si>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</si>
  <si>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</si>
  <si>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</si>
  <si>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</si>
  <si>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</si>
  <si>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</si>
  <si>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</si>
  <si>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</si>
  <si>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</si>
  <si>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</si>
  <si>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</si>
  <si>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</si>
  <si>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</si>
  <si>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</si>
  <si>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</si>
  <si>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</si>
  <si>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</si>
  <si>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</si>
  <si>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</si>
  <si>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</si>
  <si>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</si>
  <si>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</si>
  <si>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</si>
  <si>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</si>
  <si>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</si>
  <si>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</si>
  <si>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</si>
  <si>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</si>
  <si>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</si>
  <si>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</si>
  <si>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</si>
  <si>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</si>
  <si>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</si>
  <si>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</si>
  <si>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</si>
  <si>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</si>
  <si>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</si>
  <si>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</si>
  <si>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</si>
  <si>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</si>
  <si>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</si>
  <si>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</si>
  <si>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</si>
  <si>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</si>
  <si>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</si>
  <si>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</si>
  <si>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</si>
  <si>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</si>
  <si>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</si>
  <si>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</si>
  <si>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</si>
  <si>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</si>
  <si>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</si>
  <si>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</si>
  <si>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</si>
  <si>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</si>
  <si>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</si>
  <si>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</si>
  <si>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</si>
  <si>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</si>
  <si>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</si>
  <si>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</si>
  <si>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</si>
  <si>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</si>
  <si>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</si>
  <si>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</si>
  <si>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</si>
  <si>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</si>
  <si>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</si>
  <si>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</si>
  <si>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</si>
  <si>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</si>
  <si>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</si>
  <si>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</si>
  <si>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</si>
  <si>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</si>
  <si>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</si>
  <si>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</si>
  <si>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</si>
  <si>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</si>
  <si>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</si>
  <si>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</si>
  <si>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</si>
  <si>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</si>
  <si>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</si>
  <si>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</si>
  <si>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</si>
  <si>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</si>
  <si>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</si>
  <si>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</si>
  <si>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</si>
  <si>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</si>
  <si>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</si>
  <si>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</si>
  <si>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</si>
  <si>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</si>
  <si>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</si>
  <si>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</si>
  <si>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</si>
  <si>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</si>
  <si>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</si>
  <si>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</si>
  <si>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</si>
  <si>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</si>
  <si>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</si>
  <si>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</si>
  <si>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</si>
  <si>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</si>
  <si>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</si>
  <si>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</si>
  <si>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</si>
  <si>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</si>
  <si>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</si>
  <si>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</si>
  <si>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</si>
  <si>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</si>
  <si>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</si>
  <si>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</si>
  <si>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</si>
  <si>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</si>
  <si>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</si>
  <si>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</si>
  <si>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</si>
  <si>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</si>
  <si>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</si>
  <si>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</si>
  <si>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</si>
  <si>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</si>
  <si>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</si>
  <si>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</si>
  <si>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</si>
  <si>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</si>
  <si>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</si>
  <si>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</si>
  <si>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</si>
  <si>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</si>
  <si>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</si>
  <si>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</si>
  <si>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</si>
  <si>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</si>
  <si>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</si>
  <si>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</si>
  <si>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</si>
  <si>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</si>
  <si>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</si>
  <si>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</si>
  <si>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</si>
  <si>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</si>
  <si>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</si>
  <si>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</si>
  <si>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</si>
  <si>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</si>
  <si>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</si>
  <si>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</si>
  <si>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</si>
  <si>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</si>
  <si>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</si>
  <si>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</si>
  <si>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</si>
  <si>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</si>
  <si>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</si>
  <si>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</si>
  <si>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</si>
  <si>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</si>
  <si>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</si>
  <si>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</si>
  <si>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</si>
  <si>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</si>
  <si>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</si>
  <si>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</si>
  <si>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</si>
  <si>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</si>
  <si>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</si>
  <si>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</si>
  <si>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</si>
  <si>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</si>
  <si>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</si>
  <si>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</si>
  <si>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</si>
  <si>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</si>
  <si>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</si>
  <si>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</si>
  <si>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</si>
  <si>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</si>
  <si>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</si>
  <si>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</si>
  <si>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</si>
  <si>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</si>
  <si>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</si>
  <si>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</si>
  <si>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</si>
  <si>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</si>
  <si>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</si>
  <si>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</si>
  <si>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</si>
  <si>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</si>
  <si>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</si>
  <si>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</si>
  <si>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</si>
  <si>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</si>
  <si>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</si>
  <si>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</si>
  <si>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</si>
  <si>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</si>
  <si>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</si>
  <si>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</si>
  <si>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</si>
  <si>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</si>
  <si>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</si>
  <si>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</si>
  <si>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</si>
  <si>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</si>
  <si>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</si>
  <si>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</si>
  <si>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</si>
  <si>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</si>
  <si>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</si>
  <si>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</si>
  <si>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</si>
  <si>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</si>
  <si>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</si>
  <si>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</si>
  <si>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</si>
  <si>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</si>
  <si>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</si>
  <si>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</si>
  <si>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</si>
  <si>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</si>
  <si>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</si>
  <si>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</si>
  <si>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</si>
  <si>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</si>
  <si>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</si>
  <si>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</si>
  <si>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</si>
  <si>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</si>
  <si>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</si>
  <si>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</si>
  <si>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</si>
  <si>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</si>
  <si>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</si>
  <si>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</si>
  <si>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</si>
  <si>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</si>
  <si>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</si>
  <si>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</si>
  <si>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</si>
  <si>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</si>
  <si>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</si>
  <si>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</si>
  <si>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</si>
  <si>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</si>
  <si>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</si>
  <si>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</si>
  <si>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</si>
  <si>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</si>
  <si>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</si>
  <si>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</si>
  <si>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</si>
  <si>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</si>
  <si>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</si>
  <si>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</si>
  <si>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</si>
  <si>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</si>
  <si>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</si>
  <si>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</si>
  <si>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</si>
  <si>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</si>
  <si>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</si>
  <si>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</si>
  <si>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</si>
  <si>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</si>
  <si>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</si>
  <si>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</si>
  <si>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</si>
  <si>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</si>
  <si>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</si>
  <si>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</si>
  <si>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</si>
  <si>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</si>
  <si>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</si>
  <si>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</si>
  <si>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</si>
  <si>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</si>
  <si>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</si>
  <si>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</si>
  <si>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</si>
  <si>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</si>
  <si>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</si>
  <si>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</si>
  <si>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</si>
  <si>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</si>
  <si>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</si>
  <si>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</si>
  <si>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</si>
  <si>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</si>
  <si>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</si>
  <si>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</si>
  <si>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</si>
  <si>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</si>
  <si>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</si>
  <si>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</si>
  <si>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</si>
  <si>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</si>
  <si>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</si>
  <si>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</si>
  <si>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</si>
  <si>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</si>
  <si>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</si>
  <si>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</si>
  <si>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</si>
  <si>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</si>
  <si>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</si>
  <si>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</si>
  <si>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</si>
  <si>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</si>
  <si>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</si>
  <si>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</si>
  <si>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</si>
  <si>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</si>
  <si>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</si>
  <si>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</si>
  <si>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</si>
  <si>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</si>
  <si>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</si>
  <si>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</si>
  <si>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</si>
  <si>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</si>
  <si>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</si>
  <si>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</si>
  <si>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</si>
  <si>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</si>
  <si>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</si>
  <si>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</si>
  <si>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</si>
  <si>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</si>
  <si>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</si>
  <si>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</si>
  <si>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</si>
  <si>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</si>
  <si>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</si>
  <si>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</si>
  <si>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</si>
  <si>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</si>
  <si>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</si>
  <si>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</si>
  <si>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</si>
  <si>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</si>
  <si>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</si>
  <si>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</si>
  <si>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</si>
  <si>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</si>
  <si>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</si>
  <si>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</si>
  <si>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</si>
  <si>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</si>
  <si>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</si>
  <si>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</si>
  <si>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</si>
  <si>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</si>
  <si>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</si>
  <si>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</si>
  <si>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</si>
  <si>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</si>
  <si>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</si>
  <si>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</si>
  <si>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</si>
  <si>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</si>
  <si>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</si>
  <si>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</si>
  <si>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</si>
  <si>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</si>
  <si>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</si>
  <si>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</si>
  <si>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</si>
  <si>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</si>
  <si>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</si>
  <si>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</si>
  <si>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</si>
  <si>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</si>
  <si>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</si>
  <si>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</si>
  <si>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</si>
  <si>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</si>
  <si>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</si>
  <si>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</si>
  <si>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</si>
  <si>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</si>
  <si>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</si>
  <si>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</si>
  <si>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</si>
  <si>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</si>
  <si>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</si>
  <si>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</si>
  <si>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</si>
  <si>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</si>
  <si>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</si>
  <si>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</si>
  <si>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</si>
  <si>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</si>
  <si>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</si>
  <si>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</si>
  <si>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</si>
  <si>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</si>
  <si>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</si>
  <si>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</si>
  <si>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</si>
  <si>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</si>
  <si>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</si>
  <si>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</si>
  <si>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</si>
  <si>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</si>
  <si>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</si>
  <si>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</si>
  <si>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</si>
  <si>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</si>
  <si>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</si>
  <si>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</si>
  <si>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</si>
  <si>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</si>
  <si>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</si>
  <si>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</si>
  <si>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</si>
  <si>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</si>
  <si>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</si>
  <si>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</si>
  <si>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</si>
  <si>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</si>
  <si>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</si>
  <si>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</si>
  <si>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</si>
  <si>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</si>
  <si>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</si>
  <si>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</si>
  <si>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</si>
  <si>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</si>
  <si>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</si>
  <si>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</si>
  <si>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</si>
  <si>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</si>
  <si>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</si>
  <si>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</si>
  <si>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</si>
  <si>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</si>
  <si>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</si>
  <si>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</si>
  <si>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</si>
  <si>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</si>
  <si>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</si>
  <si>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</si>
  <si>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</si>
  <si>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</si>
  <si>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</si>
  <si>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</si>
  <si>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</si>
  <si>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</si>
  <si>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</si>
  <si>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</si>
  <si>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</si>
  <si>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</si>
  <si>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</si>
  <si>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</si>
  <si>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</si>
  <si>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</si>
  <si>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</si>
  <si>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</si>
  <si>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</si>
  <si>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</si>
  <si>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</si>
  <si>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</si>
  <si>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</si>
  <si>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</si>
  <si>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</si>
  <si>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</si>
  <si>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</si>
  <si>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</si>
  <si>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</si>
  <si>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</si>
  <si>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</si>
  <si>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</si>
  <si>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</si>
  <si>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</si>
  <si>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</si>
  <si>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</si>
  <si>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</si>
  <si>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</si>
  <si>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</si>
  <si>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</si>
  <si>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</si>
  <si>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</si>
  <si>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</si>
  <si>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</si>
  <si>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</si>
  <si>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</si>
  <si>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</si>
  <si>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</si>
  <si>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</si>
  <si>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</si>
  <si>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</si>
  <si>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</si>
  <si>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</si>
  <si>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</si>
  <si>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</si>
  <si>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</si>
  <si>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</si>
  <si>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</si>
  <si>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</si>
  <si>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</si>
  <si>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</si>
  <si>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</si>
  <si>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</si>
  <si>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</si>
  <si>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</si>
  <si>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</si>
  <si>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</si>
  <si>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</si>
  <si>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</si>
  <si>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</si>
  <si>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</si>
  <si>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</si>
  <si>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</si>
  <si>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</si>
  <si>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</si>
  <si>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</si>
  <si>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</si>
  <si>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</si>
  <si>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</si>
  <si>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</si>
  <si>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</si>
  <si>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</si>
  <si>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</si>
  <si>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</si>
  <si>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</si>
  <si>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</si>
  <si>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</si>
  <si>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</si>
  <si>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</si>
  <si>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</si>
  <si>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</si>
  <si>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</si>
  <si>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</si>
  <si>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</si>
  <si>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</si>
  <si>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</si>
  <si>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</si>
  <si>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</si>
  <si>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</si>
  <si>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</si>
  <si>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</si>
  <si>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</si>
  <si>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</si>
  <si>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</si>
  <si>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</si>
  <si>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</si>
  <si>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</si>
  <si>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</si>
  <si>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</si>
  <si>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</si>
  <si>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</si>
  <si>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</si>
  <si>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</si>
  <si>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</si>
  <si>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</si>
  <si>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</si>
  <si>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</si>
  <si>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</si>
  <si>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</si>
  <si>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</si>
  <si>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</si>
  <si>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</si>
  <si>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</si>
  <si>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</si>
  <si>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</si>
  <si>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</si>
  <si>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</si>
  <si>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</si>
  <si>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</si>
  <si>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</si>
  <si>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</si>
  <si>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</si>
  <si>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</si>
  <si>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</si>
  <si>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</si>
  <si>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</si>
  <si>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</si>
  <si>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</si>
  <si>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</si>
  <si>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</si>
  <si>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</si>
  <si>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</si>
  <si>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</si>
  <si>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</si>
  <si>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</si>
  <si>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</si>
  <si>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</si>
  <si>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</si>
  <si>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</si>
  <si>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</si>
  <si>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</si>
  <si>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</si>
  <si>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</si>
  <si>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</si>
  <si>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</si>
  <si>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</si>
  <si>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</si>
  <si>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</si>
  <si>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</si>
  <si>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</si>
  <si>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</si>
  <si>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</si>
  <si>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</si>
  <si>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</si>
  <si>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</si>
  <si>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</si>
  <si>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</si>
  <si>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</si>
  <si>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</si>
  <si>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</si>
  <si>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</si>
  <si>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</si>
  <si>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</si>
  <si>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</si>
  <si>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</si>
  <si>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</si>
  <si>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</si>
  <si>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</si>
  <si>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</si>
  <si>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</si>
  <si>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</si>
  <si>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</si>
  <si>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</si>
  <si>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</si>
  <si>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</si>
  <si>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</si>
  <si>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</si>
  <si>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</si>
  <si>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</si>
  <si>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</si>
  <si>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</si>
  <si>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</si>
  <si>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</si>
  <si>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</si>
  <si>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</si>
  <si>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</si>
  <si>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</si>
  <si>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</si>
  <si>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</si>
  <si>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</si>
  <si>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</si>
  <si>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</si>
  <si>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</si>
  <si>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</si>
  <si>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</si>
  <si>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</si>
  <si>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</si>
  <si>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</si>
  <si>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</si>
  <si>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</si>
  <si>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</si>
  <si>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</si>
  <si>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</si>
  <si>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</si>
  <si>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</si>
  <si>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</si>
  <si>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</si>
  <si>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</si>
  <si>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</si>
  <si>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</si>
  <si>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</si>
  <si>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</si>
  <si>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</si>
  <si>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</si>
  <si>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</si>
  <si>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</si>
  <si>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</si>
  <si>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</si>
  <si>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</si>
  <si>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</si>
  <si>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</si>
  <si>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</si>
  <si>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</si>
  <si>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</si>
  <si>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</si>
  <si>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</si>
  <si>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</si>
  <si>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</si>
  <si>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</si>
  <si>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</si>
  <si>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</si>
  <si>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</si>
  <si>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</si>
  <si>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</si>
  <si>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</si>
  <si>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</si>
  <si>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</si>
  <si>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</si>
  <si>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</si>
  <si>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</si>
  <si>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</si>
  <si>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</si>
  <si>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</si>
  <si>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</si>
  <si>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</si>
  <si>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</si>
  <si>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</si>
  <si>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</si>
  <si>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</si>
  <si>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</si>
  <si>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</si>
  <si>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</si>
  <si>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</si>
  <si>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</si>
  <si>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</si>
  <si>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</si>
  <si>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</si>
  <si>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</si>
  <si>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</si>
  <si>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</si>
  <si>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</si>
  <si>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</si>
  <si>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</si>
  <si>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</si>
  <si>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</si>
  <si>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</si>
  <si>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</si>
  <si>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</si>
  <si>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</si>
  <si>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</si>
  <si>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</si>
  <si>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</si>
  <si>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</si>
  <si>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</si>
  <si>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</si>
  <si>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</si>
  <si>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</si>
  <si>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</si>
  <si>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</si>
  <si>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</si>
  <si>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</si>
  <si>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</si>
  <si>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</si>
  <si>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</si>
  <si>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</si>
  <si>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</si>
  <si>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</si>
  <si>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</si>
  <si>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</si>
  <si>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</si>
  <si>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</si>
  <si>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</si>
  <si>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</si>
  <si>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</si>
  <si>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</si>
  <si>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</si>
  <si>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</si>
  <si>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</si>
  <si>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</si>
  <si>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</si>
  <si>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</si>
  <si>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</si>
  <si>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</si>
  <si>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</si>
  <si>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</si>
  <si>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</si>
  <si>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</si>
  <si>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</si>
  <si>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</si>
  <si>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</si>
  <si>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</si>
  <si>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</si>
  <si>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</si>
  <si>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</si>
  <si>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</si>
  <si>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</si>
  <si>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</si>
  <si>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</si>
  <si>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</si>
  <si>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</si>
  <si>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</si>
  <si>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</si>
  <si>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</si>
  <si>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</si>
  <si>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</si>
  <si>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</si>
  <si>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</si>
  <si>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</si>
  <si>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</si>
  <si>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</si>
  <si>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</si>
  <si>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</si>
  <si>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</si>
  <si>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</si>
  <si>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</si>
  <si>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</si>
  <si>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</si>
  <si>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</si>
  <si>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</si>
  <si>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</si>
  <si>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</si>
  <si>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</si>
  <si>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</si>
  <si>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</si>
  <si>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</si>
  <si>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</si>
  <si>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</si>
  <si>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</si>
  <si>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</si>
  <si>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</si>
  <si>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</si>
  <si>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</si>
  <si>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</si>
  <si>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</si>
  <si>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</si>
  <si>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</si>
  <si>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</si>
  <si>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</si>
  <si>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</si>
  <si>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</si>
  <si>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</si>
  <si>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</si>
  <si>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</si>
  <si>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</si>
  <si>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</si>
  <si>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</si>
  <si>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</si>
  <si>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</si>
  <si>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</si>
  <si>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</si>
  <si>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</si>
  <si>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</si>
  <si>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</si>
  <si>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</si>
  <si>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</si>
  <si>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</si>
  <si>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</si>
  <si>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</si>
  <si>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</si>
  <si>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</si>
  <si>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</si>
  <si>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</si>
  <si>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</si>
  <si>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</si>
  <si>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</si>
  <si>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</si>
  <si>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</si>
  <si>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</si>
  <si>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</si>
  <si>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</si>
  <si>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</si>
  <si>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</si>
  <si>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</si>
  <si>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</si>
  <si>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</si>
  <si>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</si>
  <si>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</si>
  <si>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</si>
  <si>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</si>
  <si>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</si>
  <si>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</si>
  <si>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</si>
  <si>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</si>
  <si>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</si>
  <si>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</si>
  <si>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</si>
  <si>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</si>
  <si>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</si>
  <si>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</si>
  <si>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</si>
  <si>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</si>
  <si>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</si>
  <si>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</si>
  <si>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</si>
  <si>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</si>
  <si>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</si>
  <si>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</si>
  <si>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</si>
  <si>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</si>
  <si>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</si>
  <si>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</si>
  <si>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</si>
  <si>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</si>
  <si>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</si>
  <si>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</si>
  <si>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</si>
  <si>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</si>
  <si>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</si>
  <si>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</si>
  <si>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</si>
  <si>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</si>
  <si>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</si>
  <si>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</si>
  <si>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</si>
  <si>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</si>
  <si>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</si>
  <si>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</si>
  <si>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</si>
  <si>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</si>
  <si>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</si>
  <si>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</si>
  <si>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</si>
  <si>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</si>
  <si>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</si>
  <si>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</si>
  <si>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</si>
  <si>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</si>
  <si>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</si>
  <si>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</si>
  <si>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</si>
  <si>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</si>
  <si>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</si>
  <si>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</si>
  <si>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</si>
  <si>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</si>
  <si>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</si>
  <si>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</si>
  <si>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</si>
  <si>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</si>
  <si>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</si>
  <si>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</si>
  <si>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</si>
  <si>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</si>
  <si>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</si>
  <si>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</si>
  <si>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</si>
  <si>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</si>
  <si>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</si>
  <si>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</si>
  <si>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</si>
  <si>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</si>
  <si>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</si>
  <si>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</si>
  <si>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</si>
  <si>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</si>
  <si>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</si>
  <si>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</si>
  <si>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</si>
  <si>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</si>
  <si>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</si>
  <si>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</si>
  <si>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</si>
  <si>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</si>
  <si>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</si>
  <si>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</si>
  <si>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</si>
  <si>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</si>
  <si>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</si>
  <si>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</si>
  <si>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</si>
  <si>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</si>
  <si>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</si>
  <si>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</si>
  <si>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</si>
  <si>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</si>
  <si>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</si>
  <si>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</si>
  <si>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</si>
  <si>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</si>
  <si>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</si>
  <si>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</si>
  <si>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</si>
  <si>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</si>
  <si>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</si>
  <si>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</si>
  <si>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</si>
  <si>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</si>
  <si>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</si>
  <si>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</si>
  <si>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</si>
  <si>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</si>
  <si>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</si>
  <si>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</si>
  <si>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</si>
  <si>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</si>
  <si>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</si>
  <si>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</si>
  <si>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</si>
  <si>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</si>
  <si>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</si>
  <si>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</si>
  <si>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</si>
  <si>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</si>
  <si>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</si>
  <si>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</si>
  <si>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</si>
  <si>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</si>
  <si>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</si>
  <si>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</si>
  <si>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</si>
  <si>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</si>
  <si>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</si>
  <si>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</si>
  <si>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</si>
  <si>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</si>
  <si>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</si>
  <si>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</si>
  <si>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</si>
  <si>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</si>
  <si>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</si>
  <si>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</si>
  <si>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</si>
  <si>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</si>
  <si>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</si>
  <si>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</si>
  <si>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</si>
  <si>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</si>
  <si>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</si>
  <si>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</si>
  <si>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</si>
  <si>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</si>
  <si>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</si>
  <si>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</si>
  <si>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</si>
  <si>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</si>
  <si>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</si>
  <si>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</si>
  <si>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</si>
  <si>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</si>
  <si>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</si>
  <si>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</si>
  <si>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</si>
  <si>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</si>
  <si>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</si>
  <si>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</si>
  <si>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</si>
  <si>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</si>
  <si>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</si>
  <si>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</si>
  <si>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</si>
  <si>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</si>
  <si>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</si>
  <si>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</si>
  <si>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</si>
  <si>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</si>
  <si>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</si>
  <si>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</si>
  <si>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</si>
  <si>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</si>
  <si>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</si>
  <si>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</si>
  <si>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</si>
  <si>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</si>
  <si>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</si>
  <si>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</si>
  <si>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</si>
  <si>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</si>
  <si>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</si>
  <si>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</si>
  <si>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</si>
  <si>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</si>
  <si>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</si>
  <si>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</si>
  <si>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</si>
  <si>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</si>
  <si>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</si>
  <si>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</si>
  <si>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</si>
  <si>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</si>
  <si>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</si>
  <si>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</si>
  <si>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</si>
  <si>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</si>
  <si>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</si>
  <si>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</si>
  <si>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</si>
  <si>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</si>
  <si>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</si>
  <si>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</si>
  <si>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</si>
  <si>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</si>
  <si>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</si>
  <si>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</si>
  <si>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</si>
  <si>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</si>
  <si>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</si>
  <si>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</si>
  <si>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</si>
  <si>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</si>
  <si>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</si>
  <si>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</si>
  <si>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</si>
  <si>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</si>
  <si>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</si>
  <si>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</si>
  <si>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</si>
  <si>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</si>
  <si>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</si>
  <si>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</si>
  <si>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</si>
  <si>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</si>
  <si>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</si>
  <si>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</si>
  <si>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</si>
  <si>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</si>
  <si>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</si>
  <si>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</si>
  <si>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</si>
  <si>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</si>
  <si>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</si>
  <si>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</si>
  <si>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</si>
  <si>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</si>
  <si>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</si>
  <si>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</si>
  <si>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</si>
  <si>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</si>
  <si>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</si>
  <si>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</si>
  <si>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</si>
  <si>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</si>
  <si>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</si>
  <si>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</si>
  <si>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</si>
  <si>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</si>
  <si>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</si>
  <si>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</si>
  <si>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</si>
  <si>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</si>
  <si>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</si>
  <si>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</si>
  <si>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</si>
  <si>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</si>
  <si>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</si>
  <si>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</si>
  <si>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</si>
  <si>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</si>
  <si>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</si>
  <si>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</si>
  <si>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</si>
  <si>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</si>
  <si>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</si>
  <si>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</si>
  <si>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</si>
  <si>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</si>
  <si>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</si>
  <si>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</si>
  <si>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</si>
  <si>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</si>
  <si>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</si>
  <si>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</si>
  <si>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</si>
  <si>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</si>
  <si>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</si>
  <si>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</si>
  <si>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</si>
  <si>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</si>
  <si>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</si>
  <si>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</si>
  <si>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</si>
  <si>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</si>
  <si>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</si>
  <si>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</si>
  <si>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</si>
  <si>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</si>
  <si>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</si>
  <si>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</si>
  <si>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</si>
  <si>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</si>
  <si>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</si>
  <si>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</si>
  <si>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</si>
  <si>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</si>
  <si>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</si>
  <si>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</si>
  <si>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</si>
  <si>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</si>
  <si>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</si>
  <si>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</si>
  <si>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</si>
  <si>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</si>
  <si>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</si>
  <si>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</si>
  <si>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</si>
  <si>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</si>
  <si>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</si>
  <si>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</si>
  <si>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</si>
  <si>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</si>
  <si>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</si>
  <si>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</si>
  <si>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</si>
  <si>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</si>
  <si>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</si>
  <si>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</si>
  <si>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</si>
  <si>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</si>
  <si>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</si>
  <si>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</si>
  <si>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</si>
  <si>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</si>
  <si>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</si>
  <si>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</si>
  <si>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</si>
  <si>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</si>
  <si>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</si>
  <si>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</si>
  <si>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</si>
  <si>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</si>
  <si>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</si>
  <si>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</si>
  <si>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</si>
  <si>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</si>
  <si>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</si>
  <si>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</si>
  <si>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</si>
  <si>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</si>
  <si>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</si>
  <si>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</si>
  <si>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</si>
  <si>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</si>
  <si>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</si>
  <si>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</si>
  <si>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</si>
  <si>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</si>
  <si>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</si>
  <si>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</si>
  <si>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</si>
  <si>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</si>
  <si>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</si>
  <si>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</si>
  <si>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</si>
  <si>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</si>
  <si>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</si>
  <si>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</si>
  <si>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</si>
  <si>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</si>
  <si>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</si>
  <si>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</si>
  <si>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</si>
  <si>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</si>
  <si>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</si>
  <si>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</si>
  <si>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</si>
  <si>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</si>
  <si>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</si>
  <si>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</si>
  <si>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</si>
  <si>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</si>
  <si>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</si>
  <si>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</si>
  <si>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</si>
  <si>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</si>
  <si>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</si>
  <si>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</si>
  <si>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</si>
  <si>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</si>
  <si>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</si>
  <si>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</si>
  <si>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</si>
  <si>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</si>
  <si>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</si>
  <si>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</si>
  <si>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</si>
  <si>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</si>
  <si>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</si>
  <si>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</si>
  <si>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</si>
  <si>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</si>
  <si>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</si>
  <si>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</si>
  <si>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</si>
  <si>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</si>
  <si>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</si>
  <si>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</si>
  <si>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</si>
  <si>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</si>
  <si>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</si>
  <si>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</si>
  <si>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</si>
  <si>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</si>
  <si>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</si>
  <si>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</si>
  <si>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</si>
  <si>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</si>
  <si>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</si>
  <si>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</si>
  <si>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</si>
  <si>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</si>
  <si>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</si>
  <si>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</si>
  <si>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</si>
  <si>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</si>
  <si>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</si>
  <si>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</si>
  <si>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</si>
  <si>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</si>
  <si>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</si>
  <si>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</si>
  <si>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</si>
  <si>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</si>
  <si>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</si>
  <si>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</si>
  <si>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</si>
  <si>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</si>
  <si>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</si>
  <si>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</si>
  <si>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</si>
  <si>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</si>
  <si>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</si>
  <si>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</si>
  <si>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</si>
  <si>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</si>
  <si>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</si>
  <si>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</si>
  <si>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</si>
  <si>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</si>
  <si>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</si>
  <si>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</si>
  <si>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</si>
  <si>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</si>
  <si>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</si>
  <si>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</si>
  <si>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</si>
  <si>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</si>
  <si>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</si>
  <si>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</si>
  <si>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</si>
  <si>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</si>
  <si>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</si>
  <si>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</si>
  <si>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</si>
  <si>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</si>
  <si>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</si>
  <si>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</si>
  <si>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</si>
  <si>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</si>
  <si>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</si>
  <si>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</si>
  <si>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</si>
  <si>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</si>
  <si>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</si>
  <si>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</si>
  <si>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</si>
  <si>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</si>
  <si>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</si>
  <si>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</si>
  <si>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</si>
  <si>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</si>
  <si>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</si>
  <si>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</si>
  <si>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</si>
  <si>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</si>
  <si>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</si>
  <si>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</si>
  <si>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</si>
  <si>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</si>
  <si>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</si>
  <si>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</si>
  <si>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</si>
  <si>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</si>
  <si>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</si>
  <si>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</si>
  <si>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</si>
  <si>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</si>
  <si>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</si>
  <si>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</si>
  <si>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</si>
  <si>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</si>
  <si>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</si>
  <si>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</si>
  <si>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</si>
  <si>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</si>
  <si>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</si>
  <si>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</si>
  <si>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</si>
  <si>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</si>
  <si>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</si>
  <si>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</si>
  <si>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</si>
  <si>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</si>
  <si>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</si>
  <si>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</si>
  <si>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</si>
  <si>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</si>
  <si>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</si>
  <si>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</si>
  <si>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</si>
  <si>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</si>
  <si>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</si>
  <si>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</si>
  <si>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</si>
  <si>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</si>
  <si>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</si>
  <si>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</si>
  <si>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</si>
  <si>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</si>
  <si>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</si>
  <si>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</si>
  <si>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</si>
  <si>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</si>
  <si>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</si>
  <si>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</si>
  <si>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</si>
  <si>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</si>
  <si>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</si>
  <si>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</si>
  <si>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</si>
  <si>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</si>
  <si>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</si>
  <si>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</si>
  <si>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</si>
  <si>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</si>
  <si>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</si>
  <si>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</si>
  <si>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</si>
  <si>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</si>
  <si>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</si>
  <si>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</si>
  <si>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</si>
  <si>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</si>
  <si>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</si>
  <si>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</si>
  <si>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</si>
  <si>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</si>
  <si>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</si>
  <si>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</si>
  <si>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</si>
  <si>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</si>
  <si>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</si>
  <si>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</si>
  <si>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</si>
  <si>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</si>
  <si>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</si>
  <si>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</si>
  <si>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</si>
  <si>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</si>
  <si>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</si>
  <si>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</si>
  <si>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</si>
  <si>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</si>
  <si>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</si>
  <si>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</si>
  <si>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</si>
  <si>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</si>
  <si>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</si>
  <si>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</si>
  <si>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</si>
  <si>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</si>
  <si>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</si>
  <si>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</si>
  <si>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</si>
  <si>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</si>
  <si>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</si>
  <si>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</si>
  <si>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</si>
  <si>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</si>
  <si>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</si>
  <si>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</si>
  <si>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</si>
  <si>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</si>
  <si>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</si>
  <si>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</si>
  <si>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</si>
  <si>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</si>
  <si>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</si>
  <si>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</si>
  <si>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</si>
  <si>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</si>
  <si>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</si>
  <si>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</si>
  <si>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</si>
  <si>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</si>
  <si>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</si>
  <si>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</si>
  <si>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</si>
  <si>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</si>
  <si>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</si>
  <si>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</si>
  <si>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</si>
  <si>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</si>
  <si>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</si>
  <si>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</si>
  <si>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</si>
  <si>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</si>
  <si>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</si>
  <si>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</si>
  <si>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</si>
  <si>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</si>
  <si>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</si>
  <si>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</si>
  <si>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</si>
  <si>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</si>
  <si>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</si>
  <si>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</si>
  <si>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</si>
  <si>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</si>
  <si>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</si>
  <si>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</si>
  <si>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</si>
  <si>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</si>
  <si>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</si>
  <si>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</si>
  <si>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</si>
  <si>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</si>
  <si>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</si>
  <si>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</si>
  <si>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</si>
  <si>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</si>
  <si>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</si>
  <si>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</si>
  <si>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</si>
  <si>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</si>
  <si>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</si>
  <si>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</si>
  <si>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</si>
  <si>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</si>
  <si>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</si>
  <si>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</si>
  <si>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</si>
  <si>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</si>
  <si>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</si>
  <si>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</si>
  <si>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</si>
  <si>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</si>
  <si>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</si>
  <si>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</si>
  <si>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</si>
  <si>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</si>
  <si>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</si>
  <si>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</si>
  <si>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</si>
  <si>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</si>
  <si>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</si>
  <si>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</si>
  <si>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</si>
  <si>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</si>
  <si>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</si>
  <si>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</si>
  <si>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</si>
  <si>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</si>
  <si>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</si>
  <si>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</si>
  <si>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</si>
  <si>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</si>
  <si>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</si>
  <si>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</si>
  <si>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</si>
  <si>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</si>
  <si>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</si>
  <si>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</si>
  <si>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</si>
  <si>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</si>
  <si>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</si>
  <si>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</si>
  <si>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</si>
  <si>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</si>
  <si>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</si>
  <si>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</si>
  <si>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</si>
  <si>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</si>
  <si>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</si>
  <si>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</si>
  <si>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</si>
  <si>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</si>
  <si>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</si>
  <si>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</si>
  <si>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</si>
  <si>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</si>
  <si>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</si>
  <si>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</si>
  <si>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</si>
  <si>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</si>
  <si>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</si>
  <si>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</si>
  <si>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</si>
  <si>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</si>
  <si>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</si>
  <si>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</si>
  <si>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</si>
  <si>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</si>
  <si>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</si>
  <si>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</si>
  <si>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</si>
  <si>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</si>
  <si>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</si>
  <si>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</si>
  <si>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</si>
  <si>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</si>
  <si>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</si>
  <si>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</si>
  <si>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</si>
  <si>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</si>
  <si>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</si>
  <si>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</si>
  <si>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</si>
  <si>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</si>
  <si>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</si>
  <si>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</si>
  <si>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</si>
  <si>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</si>
  <si>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</si>
  <si>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</si>
  <si>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</si>
  <si>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</si>
  <si>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</si>
  <si>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</si>
  <si>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</si>
  <si>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</si>
  <si>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</si>
  <si>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</si>
  <si>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</si>
  <si>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</si>
  <si>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</si>
  <si>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</si>
  <si>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</si>
  <si>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</si>
  <si>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</si>
  <si>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</si>
  <si>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</si>
  <si>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</si>
  <si>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</si>
  <si>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</si>
  <si>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</si>
  <si>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</si>
  <si>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</si>
  <si>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</si>
  <si>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</si>
  <si>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</si>
  <si>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</si>
  <si>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</si>
  <si>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</si>
  <si>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</si>
  <si>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</si>
  <si>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</si>
  <si>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</si>
  <si>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</si>
  <si>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</si>
  <si>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</si>
  <si>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</si>
  <si>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</si>
  <si>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</si>
  <si>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</si>
  <si>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</si>
  <si>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</si>
  <si>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</si>
  <si>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</si>
  <si>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</si>
  <si>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</si>
  <si>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</si>
  <si>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</si>
  <si>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</si>
  <si>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</si>
  <si>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</si>
  <si>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</si>
  <si>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</si>
  <si>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</si>
  <si>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</si>
  <si>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</si>
  <si>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</si>
  <si>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</si>
  <si>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</si>
  <si>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</si>
  <si>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</si>
  <si>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</si>
  <si>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</si>
  <si>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</si>
  <si>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</si>
  <si>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</si>
  <si>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</si>
  <si>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</si>
  <si>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</si>
  <si>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</si>
  <si>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</si>
  <si>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</si>
  <si>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</si>
  <si>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</si>
  <si>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</si>
  <si>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</si>
  <si>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</si>
  <si>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</si>
  <si>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</si>
  <si>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</si>
  <si>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</si>
  <si>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</si>
  <si>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</si>
  <si>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</si>
  <si>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</si>
  <si>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</si>
  <si>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</si>
  <si>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</si>
  <si>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</si>
  <si>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</si>
  <si>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</si>
  <si>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</si>
  <si>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</si>
  <si>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</si>
  <si>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</si>
  <si>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</si>
  <si>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</si>
  <si>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</si>
  <si>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</si>
  <si>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</si>
  <si>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</si>
  <si>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</si>
  <si>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</si>
  <si>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</si>
  <si>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</si>
  <si>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</si>
  <si>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</si>
  <si>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</si>
  <si>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</si>
  <si>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</si>
  <si>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</si>
  <si>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</si>
  <si>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</si>
  <si>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</si>
  <si>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</si>
  <si>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</si>
  <si>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</si>
  <si>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</si>
  <si>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</si>
  <si>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</si>
  <si>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</si>
  <si>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</si>
  <si>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</si>
  <si>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</si>
  <si>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</si>
  <si>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</si>
  <si>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</si>
  <si>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</si>
  <si>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</si>
  <si>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</si>
  <si>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</si>
  <si>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</si>
  <si>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</si>
  <si>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</si>
  <si>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</si>
  <si>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</si>
  <si>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</si>
  <si>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</si>
  <si>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</si>
  <si>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</si>
  <si>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</si>
  <si>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</si>
  <si>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</si>
  <si>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</si>
  <si>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</si>
  <si>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</si>
  <si>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</si>
  <si>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</si>
  <si>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</si>
  <si>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</si>
  <si>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</si>
  <si>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</si>
  <si>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</si>
  <si>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</si>
  <si>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</si>
  <si>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</si>
  <si>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</si>
  <si>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</si>
  <si>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</si>
  <si>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</si>
  <si>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</si>
  <si>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</si>
  <si>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</si>
  <si>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</si>
  <si>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</si>
  <si>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</si>
  <si>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</si>
  <si>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</si>
  <si>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</si>
  <si>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</si>
  <si>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</si>
  <si>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</si>
  <si>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</si>
  <si>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</si>
  <si>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</si>
  <si>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</si>
  <si>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</si>
  <si>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</si>
  <si>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</si>
  <si>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</si>
  <si>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</si>
  <si>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</si>
  <si>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</si>
  <si>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</si>
  <si>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</si>
  <si>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</si>
  <si>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</si>
  <si>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</si>
  <si>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</si>
  <si>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</si>
  <si>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</si>
  <si>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</si>
  <si>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</si>
  <si>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</si>
  <si>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</si>
  <si>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</si>
  <si>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</si>
  <si>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</si>
  <si>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</si>
  <si>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</si>
  <si>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</si>
  <si>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</si>
  <si>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</si>
  <si>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</si>
  <si>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</si>
  <si>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</si>
  <si>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</si>
  <si>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</si>
  <si>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</si>
  <si>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</si>
  <si>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</si>
  <si>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</si>
  <si>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</si>
  <si>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</si>
  <si>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</si>
  <si>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</si>
  <si>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</si>
  <si>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</si>
  <si>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</si>
  <si>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</si>
  <si>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</si>
  <si>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</si>
  <si>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</si>
  <si>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</si>
  <si>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</si>
  <si>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</si>
  <si>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</si>
  <si>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</si>
  <si>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</si>
  <si>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</si>
  <si>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</si>
  <si>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</si>
  <si>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</si>
  <si>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</si>
  <si>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</si>
  <si>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</si>
  <si>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</si>
  <si>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</si>
  <si>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</si>
  <si>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</si>
  <si>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</si>
  <si>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</si>
  <si>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</si>
  <si>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</si>
  <si>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</si>
  <si>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</si>
  <si>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</si>
  <si>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</si>
  <si>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</si>
  <si>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</si>
  <si>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</si>
  <si>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</si>
  <si>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</si>
  <si>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</si>
  <si>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</si>
  <si>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</si>
  <si>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</si>
  <si>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</si>
  <si>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</si>
  <si>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</si>
  <si>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</si>
  <si>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</si>
  <si>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</si>
  <si>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</si>
  <si>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</si>
  <si>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</si>
  <si>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</si>
  <si>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</si>
  <si>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</si>
  <si>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</si>
  <si>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</si>
  <si>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</si>
  <si>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</si>
  <si>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</si>
  <si>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</si>
  <si>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</si>
  <si>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</si>
  <si>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</si>
  <si>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</si>
  <si>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</si>
  <si>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</si>
  <si>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</si>
  <si>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</si>
  <si>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</si>
  <si>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</si>
  <si>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</si>
  <si>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</si>
  <si>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</si>
  <si>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</si>
  <si>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</si>
  <si>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</si>
  <si>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</si>
  <si>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</si>
  <si>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</si>
  <si>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</si>
  <si>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</si>
  <si>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</si>
  <si>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</si>
  <si>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</si>
  <si>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</si>
  <si>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</si>
  <si>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</si>
  <si>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</si>
  <si>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</si>
  <si>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</si>
  <si>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</si>
  <si>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</si>
  <si>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</si>
  <si>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</si>
  <si>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</si>
  <si>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</si>
  <si>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</si>
  <si>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</si>
  <si>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</si>
  <si>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</si>
  <si>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</si>
  <si>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</si>
  <si>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</si>
  <si>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</si>
  <si>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</si>
  <si>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</si>
  <si>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</si>
  <si>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</si>
  <si>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</si>
  <si>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</si>
  <si>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</si>
  <si>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</si>
  <si>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</si>
  <si>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</si>
  <si>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</si>
  <si>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</si>
  <si>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</si>
  <si>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</si>
  <si>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</si>
  <si>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</si>
  <si>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</si>
  <si>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</si>
  <si>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</si>
  <si>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</si>
  <si>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</si>
  <si>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</si>
  <si>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</si>
  <si>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</si>
  <si>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</si>
  <si>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</si>
  <si>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</si>
  <si>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</si>
  <si>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</si>
  <si>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</si>
  <si>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</si>
  <si>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</si>
  <si>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</si>
  <si>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</si>
  <si>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</si>
  <si>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</si>
  <si>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</si>
  <si>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</si>
  <si>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</si>
  <si>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</si>
  <si>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</si>
  <si>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</si>
  <si>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</si>
  <si>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</si>
  <si>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</si>
  <si>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</si>
  <si>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</si>
  <si>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</si>
  <si>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</si>
  <si>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</si>
  <si>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</si>
  <si>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</si>
  <si>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</si>
  <si>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</si>
  <si>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</si>
  <si>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</si>
  <si>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</si>
  <si>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</si>
  <si>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</si>
  <si>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</si>
  <si>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</si>
  <si>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</si>
  <si>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</si>
  <si>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</si>
  <si>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</si>
  <si>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</si>
  <si>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</si>
  <si>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</si>
  <si>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</si>
  <si>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</si>
  <si>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</si>
  <si>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</si>
  <si>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</si>
  <si>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</si>
  <si>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</si>
  <si>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</si>
  <si>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</si>
  <si>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</si>
  <si>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</si>
  <si>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</si>
  <si>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</si>
  <si>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</si>
  <si>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</si>
  <si>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</si>
  <si>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</si>
  <si>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</si>
  <si>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</si>
  <si>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</si>
  <si>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</si>
  <si>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</si>
  <si>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</si>
  <si>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</si>
  <si>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</si>
  <si>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</si>
  <si>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</si>
  <si>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</si>
  <si>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</si>
  <si>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</si>
  <si>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</si>
  <si>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</si>
  <si>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</si>
  <si>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</si>
  <si>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</si>
  <si>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</si>
  <si>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</si>
  <si>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</si>
  <si>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</si>
  <si>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</si>
  <si>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</si>
  <si>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</si>
  <si>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</si>
  <si>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</si>
  <si>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</si>
  <si>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</si>
  <si>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</si>
  <si>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</si>
  <si>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</si>
  <si>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</si>
  <si>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</si>
  <si>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</si>
  <si>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</si>
  <si>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</si>
  <si>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</si>
  <si>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</si>
  <si>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</si>
  <si>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</si>
  <si>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</si>
  <si>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</si>
  <si>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</si>
  <si>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</si>
  <si>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</si>
  <si>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</si>
  <si>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</si>
  <si>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</si>
  <si>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</si>
  <si>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</si>
  <si>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</si>
  <si>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</si>
  <si>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</si>
  <si>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</si>
  <si>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</si>
  <si>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</si>
  <si>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</si>
  <si>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</si>
  <si>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</si>
  <si>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</si>
  <si>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</si>
  <si>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</si>
  <si>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</si>
  <si>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</si>
  <si>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</si>
  <si>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</si>
  <si>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</si>
  <si>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</si>
  <si>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</si>
  <si>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</si>
  <si>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</si>
  <si>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</si>
  <si>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</si>
  <si>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</si>
  <si>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</si>
  <si>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</si>
  <si>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</si>
  <si>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</si>
  <si>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</si>
  <si>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</si>
  <si>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</si>
  <si>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</si>
  <si>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</si>
  <si>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</si>
  <si>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</si>
  <si>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</si>
  <si>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</si>
  <si>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</si>
  <si>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</si>
  <si>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</si>
  <si>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</si>
  <si>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</si>
  <si>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</si>
  <si>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</si>
  <si>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</si>
  <si>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</si>
  <si>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</si>
  <si>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</si>
  <si>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</si>
  <si>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</si>
  <si>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</si>
  <si>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</si>
  <si>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</si>
  <si>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</si>
  <si>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</si>
  <si>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</si>
  <si>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</si>
  <si>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</si>
  <si>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</si>
  <si>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</si>
  <si>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</si>
  <si>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</si>
  <si>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</si>
  <si>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</si>
  <si>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</si>
  <si>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</si>
  <si>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</si>
  <si>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</si>
  <si>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</si>
  <si>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</si>
  <si>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</si>
  <si>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</si>
  <si>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</si>
  <si>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</si>
  <si>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</si>
  <si>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</si>
  <si>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</si>
  <si>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</si>
  <si>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</si>
  <si>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</si>
  <si>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</si>
  <si>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</si>
  <si>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</si>
  <si>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</si>
  <si>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</si>
  <si>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</si>
  <si>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</si>
  <si>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</si>
  <si>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</si>
  <si>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</si>
  <si>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</si>
  <si>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</si>
  <si>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</si>
  <si>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</si>
  <si>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</si>
  <si>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</si>
  <si>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</si>
  <si>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</si>
  <si>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</si>
  <si>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</si>
  <si>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</si>
  <si>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</si>
  <si>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</si>
  <si>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</si>
  <si>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</si>
  <si>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</si>
  <si>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</si>
  <si>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</si>
  <si>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</si>
  <si>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</si>
  <si>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</si>
  <si>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</si>
  <si>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</si>
  <si>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</si>
  <si>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</si>
  <si>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</si>
  <si>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</si>
  <si>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</si>
  <si>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</si>
  <si>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</si>
  <si>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</si>
  <si>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</si>
  <si>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</si>
  <si>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</si>
  <si>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</si>
  <si>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</si>
  <si>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</si>
  <si>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</si>
  <si>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</si>
  <si>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</si>
  <si>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</si>
  <si>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</si>
  <si>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</si>
  <si>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</si>
  <si>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</si>
  <si>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</si>
  <si>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</si>
  <si>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</si>
  <si>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</si>
  <si>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</si>
  <si>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</si>
  <si>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</si>
  <si>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</si>
  <si>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</si>
  <si>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</si>
  <si>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</si>
  <si>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</si>
  <si>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</si>
  <si>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</si>
  <si>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</si>
  <si>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</si>
  <si>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</si>
  <si>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</si>
  <si>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</si>
  <si>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</si>
  <si>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</si>
  <si>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</si>
  <si>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</si>
  <si>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</si>
  <si>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</si>
  <si>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</si>
  <si>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</si>
  <si>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</si>
  <si>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</si>
  <si>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</si>
  <si>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</si>
  <si>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</si>
  <si>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</si>
  <si>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</si>
  <si>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</si>
  <si>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</si>
  <si>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</si>
  <si>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</si>
  <si>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</si>
  <si>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</si>
  <si>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</si>
  <si>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</si>
  <si>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</si>
  <si>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</si>
  <si>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</si>
  <si>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</si>
  <si>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</si>
  <si>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</si>
  <si>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</si>
  <si>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</si>
  <si>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</si>
  <si>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</si>
  <si>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</si>
  <si>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</si>
  <si>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</si>
  <si>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</si>
  <si>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</si>
  <si>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</si>
  <si>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</si>
  <si>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</si>
  <si>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</si>
  <si>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</si>
  <si>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</si>
  <si>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</si>
  <si>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</si>
  <si>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</si>
  <si>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</si>
  <si>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</si>
  <si>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</si>
  <si>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</si>
  <si>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</si>
  <si>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</si>
  <si>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</si>
  <si>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</si>
  <si>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</si>
  <si>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</si>
  <si>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</si>
  <si>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</si>
  <si>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</si>
  <si>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</si>
  <si>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</si>
  <si>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</si>
  <si>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</si>
  <si>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</si>
  <si>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</si>
  <si>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</si>
  <si>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</si>
  <si>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</si>
  <si>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</si>
  <si>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</si>
  <si>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</si>
  <si>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</si>
  <si>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</si>
  <si>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</si>
  <si>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</si>
  <si>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</si>
  <si>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</si>
  <si>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</si>
  <si>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</si>
  <si>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</si>
  <si>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</si>
  <si>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</si>
  <si>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</si>
  <si>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</si>
  <si>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</si>
  <si>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</si>
  <si>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</si>
  <si>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</si>
  <si>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</si>
  <si>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</si>
  <si>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</si>
  <si>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</si>
  <si>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</si>
  <si>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</si>
  <si>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</si>
  <si>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</si>
  <si>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</si>
  <si>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</si>
  <si>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</si>
  <si>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</si>
  <si>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</si>
  <si>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</si>
  <si>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</si>
  <si>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</si>
  <si>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</si>
  <si>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</si>
  <si>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</si>
  <si>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</si>
  <si>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</si>
  <si>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</si>
  <si>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</si>
  <si>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</si>
  <si>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</si>
  <si>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</si>
  <si>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</si>
  <si>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</si>
  <si>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</si>
  <si>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</si>
  <si>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</si>
  <si>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</si>
  <si>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</si>
  <si>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</si>
  <si>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</si>
  <si>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</si>
  <si>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</si>
  <si>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</si>
  <si>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</si>
  <si>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</si>
  <si>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</si>
  <si>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</si>
  <si>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</si>
  <si>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</si>
  <si>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</si>
  <si>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</si>
  <si>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</si>
  <si>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</si>
  <si>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</si>
  <si>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</si>
  <si>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</si>
  <si>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</si>
  <si>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</si>
  <si>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</si>
  <si>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</si>
  <si>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</si>
  <si>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</si>
  <si>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</si>
  <si>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</si>
  <si>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</si>
  <si>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</si>
  <si>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</si>
  <si>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</si>
  <si>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</si>
  <si>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</si>
  <si>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</si>
  <si>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</si>
  <si>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</si>
  <si>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</si>
  <si>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</si>
  <si>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</si>
  <si>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</si>
  <si>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</si>
  <si>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</si>
  <si>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</si>
  <si>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</si>
  <si>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</si>
  <si>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</si>
  <si>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</si>
  <si>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</si>
  <si>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</si>
  <si>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</si>
  <si>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</si>
  <si>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</si>
  <si>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</si>
  <si>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</si>
  <si>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</si>
  <si>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</si>
  <si>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</si>
  <si>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</si>
  <si>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</si>
  <si>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</si>
  <si>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</si>
  <si>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</si>
  <si>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</si>
  <si>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</si>
  <si>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</si>
  <si>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</si>
  <si>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</si>
  <si>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</si>
  <si>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</si>
  <si>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</si>
  <si>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</si>
  <si>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</si>
  <si>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</si>
  <si>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</si>
  <si>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</si>
  <si>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</si>
  <si>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</si>
  <si>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</si>
  <si>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</si>
  <si>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</si>
  <si>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</si>
  <si>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</si>
  <si>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</si>
  <si>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</si>
  <si>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</si>
  <si>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</si>
  <si>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</si>
  <si>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</si>
  <si>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</si>
  <si>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</si>
  <si>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</si>
  <si>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</si>
  <si>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</si>
  <si>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</si>
  <si>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</si>
  <si>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</si>
  <si>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</si>
  <si>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</si>
  <si>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</si>
  <si>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</si>
  <si>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</si>
  <si>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</si>
  <si>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</si>
  <si>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</si>
  <si>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</si>
  <si>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</si>
  <si>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</si>
  <si>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</si>
  <si>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</si>
  <si>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</si>
  <si>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</si>
  <si>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</si>
  <si>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</si>
  <si>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</si>
  <si>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</si>
  <si>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</si>
  <si>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</si>
  <si>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</si>
  <si>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</si>
  <si>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</si>
  <si>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</si>
  <si>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</si>
  <si>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</si>
  <si>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</si>
  <si>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</si>
  <si>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</si>
  <si>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</si>
  <si>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</si>
  <si>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</si>
  <si>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</si>
  <si>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</si>
  <si>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</si>
  <si>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</si>
  <si>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</si>
  <si>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</si>
  <si>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</si>
  <si>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</si>
  <si>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</si>
  <si>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</si>
  <si>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</si>
  <si>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</si>
  <si>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</si>
  <si>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</si>
  <si>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</si>
  <si>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</si>
  <si>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</si>
  <si>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</si>
  <si>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</si>
  <si>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</si>
  <si>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</si>
  <si>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</si>
  <si>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</si>
  <si>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</si>
  <si>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</si>
  <si>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</si>
  <si>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</si>
  <si>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</si>
  <si>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</si>
  <si>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</si>
  <si>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</si>
  <si>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</si>
  <si>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</si>
  <si>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</si>
  <si>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</si>
  <si>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</si>
  <si>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</si>
  <si>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</si>
  <si>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</si>
  <si>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</si>
  <si>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</si>
  <si>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</si>
  <si>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</si>
  <si>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</si>
  <si>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</si>
  <si>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</si>
  <si>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</si>
  <si>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</si>
  <si>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</si>
  <si>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</si>
  <si>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</si>
  <si>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</si>
  <si>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</si>
  <si>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</si>
  <si>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</si>
  <si>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</si>
  <si>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</si>
  <si>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</si>
  <si>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</si>
  <si>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</si>
  <si>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</si>
  <si>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</si>
  <si>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</si>
  <si>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</si>
  <si>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</si>
  <si>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</si>
  <si>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</si>
  <si>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</si>
  <si>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</si>
  <si>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</si>
  <si>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</si>
  <si>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</si>
  <si>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</si>
  <si>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</si>
  <si>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</si>
  <si>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</si>
  <si>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</si>
  <si>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</si>
  <si>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</si>
  <si>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</si>
  <si>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</si>
  <si>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</si>
  <si>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</si>
  <si>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</si>
  <si>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</si>
  <si>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</si>
  <si>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</si>
  <si>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</si>
  <si>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</si>
  <si>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</si>
  <si>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</si>
  <si>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</si>
  <si>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</si>
  <si>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</si>
  <si>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</si>
  <si>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</si>
  <si>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</si>
  <si>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</si>
  <si>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</si>
  <si>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</si>
  <si>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</si>
  <si>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</si>
  <si>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</si>
  <si>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</si>
  <si>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</si>
  <si>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</si>
  <si>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</si>
  <si>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</si>
  <si>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</si>
  <si>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</si>
  <si>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</si>
  <si>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</si>
  <si>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</si>
  <si>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</si>
  <si>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</si>
  <si>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</si>
  <si>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</si>
  <si>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</si>
  <si>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</si>
  <si>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</si>
  <si>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</si>
  <si>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</si>
  <si>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</si>
  <si>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</si>
  <si>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</si>
  <si>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</si>
  <si>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</si>
  <si>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</si>
  <si>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</si>
  <si>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</si>
  <si>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</si>
  <si>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</si>
  <si>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</si>
  <si>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</si>
  <si>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</si>
  <si>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</si>
  <si>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</si>
  <si>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</si>
  <si>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</si>
  <si>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</si>
  <si>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</si>
  <si>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</si>
  <si>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</si>
  <si>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</si>
  <si>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</si>
  <si>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</si>
  <si>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</si>
  <si>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</si>
  <si>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</si>
  <si>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</si>
  <si>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</si>
  <si>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</si>
  <si>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</si>
  <si>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</si>
  <si>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</si>
  <si>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</si>
  <si>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</si>
  <si>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</si>
  <si>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</si>
  <si>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</si>
  <si>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</si>
  <si>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</si>
  <si>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</si>
  <si>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</si>
  <si>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</si>
  <si>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</si>
  <si>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</si>
  <si>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</si>
  <si>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</si>
  <si>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</si>
  <si>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</si>
  <si>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</si>
  <si>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</si>
  <si>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</si>
  <si>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</si>
  <si>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</si>
  <si>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</si>
  <si>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</si>
  <si>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</si>
  <si>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</si>
  <si>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</si>
  <si>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</si>
  <si>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</si>
  <si>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</si>
  <si>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</si>
  <si>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</si>
  <si>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</si>
  <si>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</si>
  <si>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</si>
  <si>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</si>
  <si>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</si>
  <si>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</si>
  <si>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</si>
  <si>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</si>
  <si>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</si>
  <si>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</si>
  <si>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</si>
  <si>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</si>
  <si>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</si>
  <si>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</si>
  <si>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</si>
  <si>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</si>
  <si>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</si>
  <si>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</si>
  <si>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</si>
  <si>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</si>
  <si>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</si>
  <si>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</si>
  <si>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</si>
  <si>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</si>
  <si>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</si>
  <si>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</si>
  <si>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</si>
  <si>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</si>
  <si>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</si>
  <si>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</si>
  <si>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</si>
  <si>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</si>
  <si>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</si>
  <si>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</si>
  <si>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</si>
  <si>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</si>
  <si>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</si>
  <si>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</si>
  <si>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</si>
  <si>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</si>
  <si>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</si>
  <si>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</si>
  <si>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</si>
  <si>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</si>
  <si>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</si>
  <si>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</si>
  <si>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</si>
  <si>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</si>
  <si>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</si>
  <si>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</si>
  <si>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</si>
  <si>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</si>
  <si>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</si>
  <si>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</si>
  <si>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</si>
  <si>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</si>
  <si>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</si>
  <si>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</si>
  <si>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</si>
  <si>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</si>
  <si>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</si>
  <si>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</si>
  <si>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</si>
  <si>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</si>
  <si>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</si>
  <si>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</si>
  <si>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</si>
  <si>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</si>
  <si>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</si>
  <si>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</si>
  <si>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</si>
  <si>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</si>
  <si>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</si>
  <si>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</si>
  <si>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</si>
  <si>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</si>
  <si>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</si>
  <si>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</si>
  <si>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</si>
  <si>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</si>
  <si>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</si>
  <si>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</si>
  <si>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</si>
  <si>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</si>
  <si>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</si>
  <si>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</si>
  <si>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</si>
  <si>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</si>
  <si>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</si>
  <si>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</si>
  <si>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</si>
  <si>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</si>
  <si>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</si>
  <si>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</si>
  <si>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</si>
  <si>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</si>
  <si>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</si>
  <si>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</si>
  <si>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</si>
  <si>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</si>
  <si>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</si>
  <si>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</si>
  <si>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</si>
  <si>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</si>
  <si>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</si>
  <si>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</si>
  <si>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</si>
  <si>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</si>
  <si>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</si>
  <si>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</si>
  <si>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</si>
  <si>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</si>
  <si>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</si>
  <si>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</si>
  <si>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</si>
  <si>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</si>
  <si>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</si>
  <si>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</si>
  <si>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</si>
  <si>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</si>
  <si>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</si>
  <si>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</si>
  <si>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</si>
  <si>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</si>
  <si>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</si>
  <si>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</si>
  <si>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</si>
  <si>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</si>
  <si>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</si>
  <si>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</si>
  <si>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</si>
  <si>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</si>
  <si>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</si>
  <si>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</si>
  <si>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</si>
  <si>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</si>
  <si>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</si>
  <si>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</si>
  <si>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</si>
  <si>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</si>
  <si>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</si>
  <si>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</si>
  <si>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</si>
  <si>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</si>
  <si>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</si>
  <si>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</si>
  <si>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</si>
  <si>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</si>
  <si>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</si>
  <si>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</si>
  <si>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</si>
  <si>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</si>
  <si>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</si>
  <si>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</si>
  <si>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</si>
  <si>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</si>
  <si>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</si>
  <si>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</si>
  <si>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</si>
  <si>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</si>
  <si>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</si>
  <si>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</si>
  <si>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</si>
  <si>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</si>
  <si>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</si>
  <si>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</si>
  <si>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</si>
  <si>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</si>
  <si>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</si>
  <si>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</si>
  <si>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</si>
  <si>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</si>
  <si>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</si>
  <si>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</si>
  <si>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</si>
  <si>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</si>
  <si>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</si>
  <si>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</si>
  <si>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</si>
  <si>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</si>
  <si>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</si>
  <si>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</si>
  <si>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</si>
  <si>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</si>
  <si>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</si>
  <si>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</si>
  <si>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</si>
  <si>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</si>
  <si>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</si>
  <si>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</si>
  <si>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</si>
  <si>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</si>
  <si>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</si>
  <si>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</si>
  <si>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</si>
  <si>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</si>
  <si>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</si>
  <si>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</si>
  <si>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</si>
  <si>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</si>
  <si>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</si>
  <si>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</si>
  <si>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</si>
  <si>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</si>
  <si>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</si>
  <si>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</si>
  <si>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</si>
  <si>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</si>
  <si>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</si>
  <si>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</si>
  <si>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</si>
  <si>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</si>
  <si>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</si>
  <si>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</si>
  <si>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</si>
  <si>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</si>
  <si>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</si>
  <si>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</si>
  <si>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</si>
  <si>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</si>
  <si>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</si>
  <si>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</si>
  <si>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</si>
  <si>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</si>
  <si>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</si>
  <si>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</si>
  <si>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</si>
  <si>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</si>
  <si>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</si>
  <si>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</si>
  <si>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</si>
  <si>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</si>
  <si>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</si>
  <si>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</si>
  <si>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</si>
  <si>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</si>
  <si>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</si>
  <si>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</si>
  <si>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</si>
  <si>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</si>
  <si>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</si>
  <si>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</si>
  <si>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</si>
  <si>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</si>
  <si>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</si>
  <si>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</si>
  <si>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</si>
  <si>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</si>
  <si>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</si>
  <si>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</si>
  <si>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</si>
  <si>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</si>
  <si>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</si>
  <si>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</si>
  <si>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</si>
  <si>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</si>
  <si>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</si>
  <si>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</si>
  <si>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</si>
  <si>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</si>
  <si>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</si>
  <si>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</si>
  <si>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</si>
  <si>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</si>
  <si>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</si>
  <si>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</si>
  <si>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</si>
  <si>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</si>
  <si>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</si>
  <si>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</si>
  <si>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</si>
  <si>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</si>
  <si>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</si>
  <si>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</si>
  <si>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</si>
  <si>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</si>
  <si>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</si>
  <si>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</si>
  <si>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</si>
  <si>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</si>
  <si>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</si>
  <si>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</si>
  <si>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</si>
  <si>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</si>
  <si>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</si>
  <si>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</si>
  <si>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</si>
  <si>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</si>
  <si>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</si>
  <si>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</si>
  <si>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</si>
  <si>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</si>
  <si>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</si>
  <si>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</si>
  <si>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</si>
  <si>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</si>
  <si>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</si>
  <si>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</si>
  <si>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</si>
  <si>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</si>
  <si>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</si>
  <si>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</si>
  <si>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</si>
  <si>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</si>
  <si>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</si>
  <si>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</si>
  <si>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</si>
  <si>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</si>
  <si>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</si>
  <si>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</si>
  <si>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</si>
  <si>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</si>
  <si>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</si>
  <si>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</si>
  <si>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</si>
  <si>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</si>
  <si>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</si>
  <si>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</si>
  <si>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</si>
  <si>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</si>
  <si>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</si>
  <si>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</si>
  <si>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</si>
  <si>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</si>
  <si>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</si>
  <si>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</si>
  <si>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</si>
  <si>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</si>
  <si>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</si>
  <si>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</si>
  <si>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</si>
  <si>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</si>
  <si>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</si>
  <si>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</si>
  <si>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</si>
  <si>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</si>
  <si>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</si>
  <si>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</si>
  <si>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</si>
  <si>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</si>
  <si>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</si>
  <si>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</si>
  <si>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</si>
  <si>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</si>
  <si>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</si>
  <si>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</si>
  <si>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</si>
  <si>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</si>
  <si>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</si>
  <si>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</si>
  <si>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</si>
  <si>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</si>
  <si>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</si>
  <si>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</si>
  <si>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</si>
  <si>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</si>
  <si>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</si>
  <si>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</si>
  <si>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</si>
  <si>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</si>
  <si>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</si>
  <si>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</si>
  <si>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</si>
  <si>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</si>
  <si>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</si>
  <si>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</si>
  <si>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</si>
  <si>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</si>
  <si>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</si>
  <si>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</si>
  <si>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</si>
  <si>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</si>
  <si>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</si>
  <si>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</si>
  <si>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</si>
  <si>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</si>
  <si>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</si>
  <si>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</si>
  <si>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</si>
  <si>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</si>
  <si>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</si>
  <si>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</si>
  <si>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</si>
  <si>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</si>
  <si>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</si>
  <si>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</si>
  <si>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</si>
  <si>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</si>
  <si>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</si>
  <si>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</si>
  <si>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</si>
  <si>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</si>
  <si>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</si>
  <si>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</si>
  <si>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</si>
  <si>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</si>
  <si>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</si>
  <si>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</si>
  <si>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</si>
  <si>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</si>
  <si>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</si>
  <si>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</si>
  <si>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</si>
  <si>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</si>
  <si>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</si>
  <si>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</si>
  <si>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</si>
  <si>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</si>
  <si>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</si>
  <si>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</si>
  <si>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</si>
  <si>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</si>
  <si>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</si>
  <si>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</si>
  <si>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</si>
  <si>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</si>
  <si>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</si>
  <si>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</si>
  <si>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</si>
  <si>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</si>
  <si>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</si>
  <si>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</si>
  <si>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</si>
  <si>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</si>
  <si>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</si>
  <si>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</si>
  <si>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</si>
  <si>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</si>
  <si>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</si>
  <si>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</si>
  <si>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</si>
  <si>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</si>
  <si>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</si>
  <si>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</si>
  <si>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</si>
  <si>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</si>
  <si>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</si>
  <si>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</si>
  <si>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</si>
  <si>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</si>
  <si>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</si>
  <si>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</si>
  <si>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</si>
  <si>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</si>
  <si>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</si>
  <si>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</si>
  <si>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</si>
  <si>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</si>
  <si>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</si>
  <si>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</si>
  <si>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</si>
  <si>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</si>
  <si>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</si>
  <si>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</si>
  <si>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</si>
  <si>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</si>
  <si>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</si>
  <si>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</si>
  <si>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</si>
  <si>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</si>
  <si>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</si>
  <si>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</si>
  <si>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</si>
  <si>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</si>
  <si>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</si>
  <si>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</si>
  <si>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</si>
  <si>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</si>
  <si>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</si>
  <si>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</si>
  <si>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</si>
  <si>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</si>
  <si>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</si>
  <si>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</si>
  <si>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</si>
  <si>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</si>
  <si>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</si>
  <si>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</si>
  <si>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</si>
  <si>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</si>
  <si>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</si>
  <si>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</si>
  <si>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</si>
  <si>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</si>
  <si>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</si>
  <si>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</si>
  <si>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</si>
  <si>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</si>
  <si>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</si>
  <si>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</si>
  <si>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</si>
  <si>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</si>
  <si>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</si>
  <si>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</si>
  <si>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</si>
  <si>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</si>
  <si>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</si>
  <si>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</si>
  <si>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</si>
  <si>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</si>
  <si>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</si>
  <si>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</si>
  <si>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</si>
  <si>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</si>
  <si>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</si>
  <si>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</si>
  <si>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</si>
  <si>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</si>
  <si>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</si>
  <si>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</si>
  <si>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</si>
  <si>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</si>
  <si>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</si>
  <si>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</si>
  <si>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</si>
  <si>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</si>
  <si>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</si>
  <si>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</si>
  <si>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</si>
  <si>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</si>
  <si>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</si>
  <si>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</si>
  <si>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</si>
  <si>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</si>
  <si>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</si>
  <si>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</si>
  <si>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</si>
  <si>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</si>
  <si>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</si>
  <si>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</si>
  <si>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</si>
  <si>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</si>
  <si>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</si>
  <si>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</si>
  <si>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</si>
  <si>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</si>
  <si>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</si>
  <si>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</si>
  <si>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</si>
  <si>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</si>
  <si>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</si>
  <si>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</si>
  <si>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</si>
  <si>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</si>
  <si>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</si>
  <si>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</si>
  <si>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</si>
  <si>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</si>
  <si>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</si>
  <si>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</si>
  <si>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</si>
  <si>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</si>
  <si>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</si>
  <si>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</si>
  <si>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</si>
  <si>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</si>
  <si>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</si>
  <si>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</si>
  <si>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</si>
  <si>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</si>
  <si>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</si>
  <si>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</si>
  <si>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</si>
  <si>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</si>
  <si>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</si>
  <si>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</si>
  <si>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</si>
  <si>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</si>
  <si>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</si>
  <si>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</si>
  <si>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</si>
  <si>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</si>
  <si>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</si>
  <si>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</si>
  <si>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</si>
  <si>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</si>
  <si>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</si>
  <si>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</si>
  <si>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</si>
  <si>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</si>
  <si>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</si>
  <si>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</si>
  <si>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</si>
  <si>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</si>
  <si>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</si>
  <si>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</si>
  <si>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</si>
  <si>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</si>
  <si>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</si>
  <si>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</si>
  <si>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</si>
  <si>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</si>
  <si>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</si>
  <si>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</si>
  <si>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</si>
  <si>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</si>
  <si>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</si>
  <si>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</si>
  <si>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</si>
  <si>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</si>
  <si>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</si>
  <si>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</si>
  <si>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</si>
  <si>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</si>
  <si>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</si>
  <si>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</si>
  <si>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</si>
  <si>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</si>
  <si>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</si>
  <si>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</si>
  <si>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</si>
  <si>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</si>
  <si>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</si>
  <si>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</si>
  <si>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</si>
  <si>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</si>
  <si>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</si>
  <si>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</si>
  <si>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</si>
  <si>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</si>
  <si>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</si>
  <si>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</si>
  <si>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</si>
  <si>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</si>
  <si>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</si>
  <si>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</si>
  <si>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</si>
  <si>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</si>
  <si>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</si>
  <si>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</si>
  <si>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</si>
  <si>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</si>
  <si>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</si>
  <si>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</si>
  <si>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</si>
  <si>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</si>
  <si>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</si>
  <si>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</si>
  <si>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</si>
  <si>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</si>
  <si>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</si>
  <si>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</si>
  <si>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</si>
  <si>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</si>
  <si>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</si>
  <si>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</si>
  <si>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</si>
  <si>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</si>
  <si>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</si>
  <si>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</si>
  <si>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</si>
  <si>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</si>
  <si>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</si>
  <si>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</si>
  <si>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</si>
  <si>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</si>
  <si>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</si>
  <si>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</si>
  <si>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</si>
  <si>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</si>
  <si>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</si>
  <si>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</si>
  <si>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</si>
  <si>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</si>
  <si>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</si>
  <si>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</si>
  <si>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</si>
  <si>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</si>
  <si>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</si>
  <si>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</si>
  <si>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</si>
  <si>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</si>
  <si>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</si>
  <si>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</si>
  <si>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</si>
  <si>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</si>
  <si>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</si>
  <si>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</si>
  <si>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</si>
  <si>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</si>
  <si>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</si>
  <si>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</si>
  <si>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</si>
  <si>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</si>
  <si>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</si>
  <si>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</si>
  <si>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</si>
  <si>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</si>
  <si>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</si>
  <si>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</si>
  <si>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</si>
  <si>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</si>
  <si>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</si>
  <si>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</si>
  <si>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</si>
  <si>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</si>
  <si>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</si>
  <si>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</si>
  <si>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</si>
  <si>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</si>
  <si>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</si>
  <si>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</si>
  <si>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</si>
  <si>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</si>
  <si>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</si>
  <si>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</si>
  <si>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</si>
  <si>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</si>
  <si>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</si>
  <si>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</si>
  <si>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</si>
  <si>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</si>
  <si>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</si>
  <si>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</si>
  <si>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</si>
  <si>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</si>
  <si>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</si>
  <si>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</si>
  <si>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</si>
  <si>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</si>
  <si>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</si>
  <si>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</si>
  <si>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</si>
  <si>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</si>
  <si>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</si>
  <si>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</si>
  <si>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</si>
  <si>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</si>
  <si>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</si>
  <si>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</si>
  <si>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</si>
  <si>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</si>
  <si>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</si>
  <si>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</si>
  <si>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</si>
  <si>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</si>
  <si>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</si>
  <si>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</si>
  <si>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</si>
  <si>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</si>
  <si>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</si>
  <si>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</si>
  <si>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</si>
  <si>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</si>
  <si>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</si>
  <si>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</si>
  <si>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</si>
  <si>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</si>
  <si>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</si>
  <si>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</si>
  <si>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</si>
  <si>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</si>
  <si>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</si>
  <si>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</si>
  <si>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</si>
  <si>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</si>
  <si>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</si>
  <si>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</si>
  <si>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</si>
  <si>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</si>
  <si>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</si>
  <si>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</si>
  <si>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</si>
  <si>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</si>
  <si>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</si>
  <si>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</si>
  <si>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</si>
  <si>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</si>
  <si>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</si>
  <si>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</si>
  <si>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</si>
  <si>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</si>
  <si>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</si>
  <si>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</si>
  <si>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</si>
  <si>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</si>
  <si>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</si>
  <si>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</si>
  <si>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</si>
  <si>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</si>
  <si>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</si>
  <si>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</si>
  <si>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</si>
  <si>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</si>
  <si>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</si>
  <si>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</si>
  <si>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</si>
  <si>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</si>
  <si>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</si>
  <si>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</si>
  <si>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</si>
  <si>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</si>
  <si>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</si>
  <si>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</si>
  <si>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</si>
  <si>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</si>
  <si>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</si>
  <si>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</si>
  <si>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</si>
  <si>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</si>
  <si>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</si>
  <si>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</si>
  <si>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</si>
  <si>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</si>
  <si>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</si>
  <si>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</si>
  <si>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</si>
  <si>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</si>
  <si>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</si>
  <si>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</si>
  <si>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</si>
  <si>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</si>
  <si>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</si>
  <si>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</si>
  <si>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</si>
  <si>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</si>
  <si>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</si>
  <si>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</si>
  <si>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</si>
  <si>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</si>
  <si>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</si>
  <si>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</si>
  <si>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</si>
  <si>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</si>
  <si>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</si>
  <si>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</si>
  <si>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</si>
  <si>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</si>
  <si>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</si>
  <si>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</si>
  <si>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</si>
  <si>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</si>
  <si>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</si>
  <si>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</si>
  <si>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</si>
  <si>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</si>
  <si>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</si>
  <si>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</si>
  <si>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</si>
  <si>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</si>
  <si>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</si>
  <si>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</si>
  <si>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</si>
  <si>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</si>
  <si>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</si>
  <si>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</si>
  <si>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</si>
  <si>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</si>
  <si>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</si>
  <si>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</si>
  <si>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</si>
  <si>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</si>
  <si>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</si>
  <si>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</si>
  <si>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</si>
  <si>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</si>
  <si>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</si>
  <si>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</si>
  <si>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</si>
  <si>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</si>
  <si>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</si>
  <si>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</si>
  <si>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</si>
  <si>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</si>
  <si>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</si>
  <si>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</si>
  <si>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</si>
  <si>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</si>
  <si>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</si>
  <si>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</si>
  <si>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</si>
  <si>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</si>
  <si>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</si>
  <si>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</si>
  <si>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</si>
  <si>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</si>
  <si>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</si>
  <si>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</si>
  <si>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</si>
  <si>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</si>
  <si>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</si>
  <si>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</si>
  <si>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</si>
  <si>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</si>
  <si>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</si>
  <si>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</si>
  <si>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</si>
  <si>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</si>
  <si>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</si>
  <si>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</si>
  <si>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</si>
  <si>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</si>
  <si>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</si>
  <si>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</si>
  <si>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</si>
  <si>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</si>
  <si>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</si>
  <si>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</si>
  <si>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</si>
  <si>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</si>
  <si>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</si>
  <si>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</si>
  <si>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</si>
  <si>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</si>
  <si>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</si>
  <si>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</si>
  <si>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</si>
  <si>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</si>
  <si>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</si>
  <si>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</si>
  <si>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</si>
  <si>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</si>
  <si>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</si>
  <si>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</si>
  <si>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</si>
  <si>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</si>
  <si>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</si>
  <si>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</si>
  <si>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</si>
  <si>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</si>
  <si>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</si>
  <si>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</si>
  <si>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</si>
  <si>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</si>
  <si>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</si>
  <si>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</si>
  <si>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</si>
  <si>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</si>
  <si>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</si>
  <si>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</si>
  <si>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</si>
  <si>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</si>
  <si>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</si>
  <si>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</si>
  <si>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</si>
  <si>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</si>
  <si>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</si>
  <si>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</si>
  <si>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</si>
  <si>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</si>
  <si>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</si>
  <si>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</si>
  <si>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</si>
  <si>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</si>
  <si>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</si>
  <si>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</si>
  <si>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</si>
  <si>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</si>
  <si>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</si>
  <si>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</si>
  <si>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</si>
  <si>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</si>
  <si>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</si>
  <si>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</si>
  <si>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</si>
  <si>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</si>
  <si>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</si>
  <si>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</si>
  <si>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</si>
  <si>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</si>
  <si>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</si>
  <si>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</si>
  <si>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</si>
  <si>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</si>
  <si>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</si>
  <si>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</si>
  <si>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</si>
  <si>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</si>
  <si>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</si>
  <si>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</si>
  <si>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</si>
  <si>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</si>
  <si>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</si>
  <si>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</si>
  <si>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</si>
  <si>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</si>
  <si>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</si>
  <si>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</si>
  <si>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</si>
  <si>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</si>
  <si>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</si>
  <si>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</si>
  <si>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</si>
  <si>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</si>
  <si>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</si>
  <si>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</si>
  <si>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</si>
  <si>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</si>
  <si>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</si>
  <si>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</si>
  <si>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</si>
  <si>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</si>
  <si>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</si>
  <si>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</si>
  <si>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</si>
  <si>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</si>
  <si>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</si>
  <si>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</si>
  <si>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</si>
  <si>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</si>
  <si>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</si>
  <si>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</si>
  <si>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</si>
  <si>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</si>
  <si>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</si>
  <si>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</si>
  <si>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</si>
  <si>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</si>
  <si>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</si>
  <si>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</si>
  <si>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</si>
  <si>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</si>
  <si>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</si>
  <si>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</si>
  <si>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</si>
  <si>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</si>
  <si>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</si>
  <si>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</si>
  <si>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</si>
  <si>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</si>
  <si>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</si>
  <si>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</si>
  <si>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</si>
  <si>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</si>
  <si>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</si>
  <si>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</si>
  <si>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</si>
  <si>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</si>
  <si>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</si>
  <si>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</si>
  <si>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</si>
  <si>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</si>
  <si>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</si>
  <si>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</si>
  <si>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</si>
  <si>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</si>
  <si>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</si>
  <si>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</si>
  <si>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</si>
  <si>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</si>
  <si>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</si>
  <si>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</si>
  <si>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</si>
  <si>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</si>
  <si>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</si>
  <si>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</si>
  <si>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</si>
  <si>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</si>
  <si>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</si>
  <si>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</si>
  <si>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</si>
  <si>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</si>
  <si>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</si>
  <si>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</si>
  <si>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</si>
  <si>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</si>
  <si>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</si>
  <si>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</si>
  <si>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</si>
  <si>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</si>
  <si>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</si>
  <si>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</si>
  <si>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</si>
  <si>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</si>
  <si>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</si>
  <si>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</si>
  <si>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</si>
  <si>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</si>
  <si>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</si>
  <si>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</si>
  <si>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</si>
  <si>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</si>
  <si>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</si>
  <si>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</si>
  <si>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</si>
  <si>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</si>
  <si>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</si>
  <si>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</si>
  <si>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</si>
  <si>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</si>
  <si>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</si>
  <si>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</si>
  <si>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</si>
  <si>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</si>
  <si>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</si>
  <si>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</si>
  <si>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</si>
  <si>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</si>
  <si>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</si>
  <si>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</si>
  <si>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</si>
  <si>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</si>
  <si>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</si>
  <si>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</si>
  <si>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</si>
  <si>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</si>
  <si>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</si>
  <si>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</si>
  <si>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</si>
  <si>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</si>
  <si>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</si>
  <si>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</si>
  <si>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</si>
  <si>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</si>
  <si>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</si>
  <si>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</si>
  <si>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</si>
  <si>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</si>
  <si>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</si>
  <si>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</si>
  <si>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</si>
  <si>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</si>
  <si>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</si>
  <si>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</si>
  <si>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</si>
  <si>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</si>
  <si>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</si>
  <si>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</si>
  <si>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</si>
  <si>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</si>
  <si>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</si>
  <si>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</si>
  <si>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</si>
  <si>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</si>
  <si>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</si>
  <si>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</si>
  <si>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</si>
  <si>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</si>
  <si>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</si>
  <si>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</si>
  <si>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</si>
  <si>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</si>
  <si>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</si>
  <si>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</si>
  <si>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</si>
  <si>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</si>
  <si>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</si>
  <si>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</si>
  <si>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</si>
  <si>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</si>
  <si>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</si>
  <si>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</si>
  <si>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</si>
  <si>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</si>
  <si>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</si>
  <si>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</si>
  <si>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</si>
  <si>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</si>
  <si>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</si>
  <si>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</si>
  <si>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</si>
  <si>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</si>
  <si>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</si>
  <si>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</si>
  <si>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</si>
  <si>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</si>
  <si>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</si>
  <si>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</si>
  <si>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</si>
  <si>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</si>
  <si>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</si>
  <si>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</si>
  <si>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</si>
  <si>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</si>
  <si>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</si>
  <si>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</si>
  <si>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</si>
  <si>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</si>
  <si>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</si>
  <si>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</si>
  <si>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</si>
  <si>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</si>
  <si>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</si>
  <si>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</si>
  <si>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</si>
  <si>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</si>
  <si>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</si>
  <si>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</si>
  <si>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</si>
  <si>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</si>
  <si>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</si>
  <si>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</si>
  <si>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</si>
  <si>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</si>
  <si>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</si>
  <si>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</si>
  <si>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</si>
  <si>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</si>
  <si>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</si>
  <si>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</si>
  <si>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</si>
  <si>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</si>
  <si>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</si>
  <si>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</si>
  <si>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</si>
  <si>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</si>
  <si>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</si>
  <si>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</si>
  <si>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</si>
  <si>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</si>
  <si>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</si>
  <si>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</si>
  <si>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</si>
  <si>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</si>
  <si>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</si>
  <si>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</si>
  <si>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</si>
  <si>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</si>
  <si>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</si>
  <si>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</si>
  <si>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</si>
  <si>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</si>
  <si>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</si>
  <si>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</si>
  <si>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</si>
  <si>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</si>
  <si>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</si>
  <si>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</si>
  <si>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</si>
  <si>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</si>
  <si>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</si>
  <si>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</si>
  <si>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</si>
  <si>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</si>
  <si>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</si>
  <si>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</si>
  <si>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</si>
  <si>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</si>
  <si>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</si>
  <si>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</si>
  <si>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</si>
  <si>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</si>
  <si>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</si>
  <si>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</si>
  <si>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</si>
  <si>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</si>
  <si>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</si>
  <si>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</si>
  <si>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</si>
  <si>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</si>
  <si>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</si>
  <si>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</si>
  <si>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</si>
  <si>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</si>
  <si>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</si>
  <si>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</si>
  <si>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</si>
  <si>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</si>
  <si>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</si>
  <si>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</si>
  <si>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</si>
  <si>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</si>
  <si>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</si>
  <si>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</si>
  <si>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</si>
  <si>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</si>
  <si>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</si>
  <si>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</si>
  <si>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</si>
  <si>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</si>
  <si>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</si>
  <si>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</si>
  <si>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</si>
  <si>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</si>
  <si>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</si>
  <si>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</si>
  <si>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</si>
  <si>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</si>
  <si>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</si>
  <si>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</si>
  <si>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</si>
  <si>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</si>
  <si>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</si>
  <si>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</si>
  <si>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</si>
  <si>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</si>
  <si>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</si>
  <si>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</si>
  <si>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</si>
  <si>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</si>
  <si>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</si>
  <si>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</si>
  <si>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</si>
  <si>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</si>
  <si>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</si>
  <si>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</si>
  <si>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</si>
  <si>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</si>
  <si>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</si>
  <si>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</si>
  <si>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</si>
  <si>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</si>
  <si>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</si>
  <si>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</si>
  <si>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</si>
  <si>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</si>
  <si>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</si>
  <si>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</si>
  <si>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</si>
  <si>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</si>
  <si>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</si>
  <si>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</si>
  <si>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</si>
  <si>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</si>
  <si>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</si>
  <si>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</si>
  <si>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</si>
  <si>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</si>
  <si>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</si>
  <si>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</si>
  <si>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</si>
  <si>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</si>
  <si>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</si>
  <si>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</si>
  <si>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</si>
  <si>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</si>
  <si>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</si>
  <si>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</si>
  <si>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</si>
  <si>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</si>
  <si>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</si>
  <si>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</si>
  <si>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</si>
  <si>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</si>
  <si>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</si>
  <si>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</si>
  <si>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</si>
  <si>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</si>
  <si>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</si>
  <si>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</si>
  <si>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</si>
  <si>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</si>
  <si>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</si>
  <si>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</si>
  <si>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</si>
  <si>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</si>
  <si>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</si>
  <si>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</si>
  <si>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</si>
  <si>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</si>
  <si>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</si>
  <si>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</si>
  <si>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</si>
  <si>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</si>
  <si>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</si>
  <si>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</si>
  <si>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</si>
  <si>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</si>
  <si>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</si>
  <si>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</si>
  <si>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</si>
  <si>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</si>
  <si>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</si>
  <si>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</si>
  <si>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</si>
  <si>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</si>
  <si>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</si>
  <si>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</si>
  <si>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</si>
  <si>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</si>
  <si>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</si>
  <si>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</si>
  <si>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</si>
  <si>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</si>
  <si>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</si>
  <si>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</si>
  <si>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</si>
  <si>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</si>
  <si>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</si>
  <si>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</si>
  <si>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</si>
  <si>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</si>
  <si>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</si>
  <si>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</si>
  <si>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</si>
  <si>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</si>
  <si>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</si>
  <si>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</si>
  <si>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</si>
  <si>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</si>
  <si>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</si>
  <si>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</si>
  <si>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</si>
  <si>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</si>
  <si>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</si>
  <si>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</si>
  <si>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</si>
  <si>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</si>
  <si>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</si>
  <si>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</si>
  <si>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</si>
  <si>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</si>
  <si>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</si>
  <si>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</si>
  <si>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</si>
  <si>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</si>
  <si>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</si>
  <si>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</si>
  <si>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</si>
  <si>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</si>
  <si>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</si>
  <si>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</si>
  <si>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</si>
  <si>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</si>
  <si>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</si>
  <si>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</si>
  <si>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</si>
  <si>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</si>
  <si>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</si>
  <si>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</si>
  <si>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</si>
  <si>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</si>
  <si>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</si>
  <si>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</si>
  <si>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</si>
  <si>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</si>
  <si>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</si>
  <si>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</si>
  <si>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</si>
  <si>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</si>
  <si>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</si>
  <si>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</si>
  <si>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</si>
  <si>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</si>
  <si>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</si>
  <si>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</si>
  <si>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</si>
  <si>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</si>
  <si>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</si>
  <si>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</si>
  <si>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</si>
  <si>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</si>
  <si>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</si>
  <si>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</si>
  <si>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</si>
  <si>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</si>
  <si>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</si>
  <si>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</si>
  <si>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</si>
  <si>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</si>
  <si>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</si>
  <si>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</si>
  <si>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</si>
  <si>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</si>
  <si>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</si>
  <si>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</si>
  <si>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</si>
  <si>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</si>
  <si>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</si>
  <si>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</si>
  <si>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</si>
  <si>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</si>
  <si>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</si>
  <si>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</si>
  <si>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</si>
  <si>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</si>
  <si>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</si>
  <si>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</si>
  <si>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</si>
  <si>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</si>
  <si>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</si>
  <si>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</si>
  <si>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</si>
  <si>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</si>
  <si>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</si>
  <si>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</si>
  <si>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</si>
  <si>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</si>
  <si>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</si>
  <si>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</si>
  <si>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</si>
  <si>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</si>
  <si>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</si>
  <si>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</si>
  <si>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</si>
  <si>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</si>
  <si>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</si>
  <si>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</si>
  <si>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</si>
  <si>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</si>
  <si>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</si>
  <si>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</si>
  <si>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</si>
  <si>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</si>
  <si>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</si>
  <si>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</si>
  <si>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</si>
  <si>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</si>
  <si>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</si>
  <si>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</si>
  <si>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</si>
  <si>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</si>
  <si>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</si>
  <si>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</si>
  <si>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</si>
  <si>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</si>
  <si>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</si>
  <si>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</si>
  <si>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</si>
  <si>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</si>
  <si>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</si>
  <si>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</si>
  <si>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</si>
  <si>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</si>
  <si>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</si>
  <si>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</si>
  <si>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</si>
  <si>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</si>
  <si>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</si>
  <si>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</si>
  <si>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</si>
  <si>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</si>
  <si>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</si>
  <si>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</si>
  <si>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</si>
  <si>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</si>
  <si>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</si>
  <si>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</si>
  <si>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</si>
  <si>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</si>
  <si>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</si>
  <si>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</si>
  <si>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</si>
  <si>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</si>
  <si>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</si>
  <si>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</si>
  <si>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</si>
  <si>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</si>
  <si>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</si>
  <si>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</si>
  <si>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</si>
  <si>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</si>
  <si>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</si>
  <si>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</si>
  <si>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</si>
  <si>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</si>
  <si>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</si>
  <si>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</si>
  <si>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</si>
  <si>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</si>
  <si>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</si>
  <si>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</si>
  <si>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</si>
  <si>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</si>
  <si>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</si>
  <si>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</si>
  <si>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</si>
  <si>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</si>
  <si>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</si>
  <si>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</si>
  <si>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</si>
  <si>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</si>
  <si>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</si>
  <si>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</si>
  <si>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</si>
  <si>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</si>
  <si>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</si>
  <si>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</si>
  <si>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</si>
  <si>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</si>
  <si>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</si>
  <si>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</si>
  <si>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</si>
  <si>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</si>
  <si>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</si>
  <si>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</si>
  <si>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</si>
  <si>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</si>
  <si>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</si>
  <si>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</si>
  <si>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</si>
  <si>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</si>
  <si>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</si>
  <si>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</si>
  <si>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</si>
  <si>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</si>
  <si>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</si>
  <si>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</si>
  <si>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</si>
  <si>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</si>
  <si>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</si>
  <si>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</si>
  <si>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</si>
  <si>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</si>
  <si>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</si>
  <si>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</si>
  <si>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</si>
  <si>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</si>
  <si>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</si>
  <si>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</si>
  <si>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</si>
  <si>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</si>
  <si>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</si>
  <si>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</si>
  <si>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</si>
  <si>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</si>
  <si>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</si>
  <si>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</si>
  <si>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</si>
  <si>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</si>
  <si>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</si>
  <si>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</si>
  <si>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</si>
  <si>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</si>
  <si>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</si>
  <si>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</si>
  <si>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</si>
  <si>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</si>
  <si>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</si>
  <si>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</si>
  <si>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</si>
  <si>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</si>
  <si>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</si>
  <si>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</si>
  <si>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</si>
  <si>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</si>
  <si>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</si>
  <si>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</si>
  <si>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</si>
  <si>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</si>
  <si>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</si>
  <si>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</si>
  <si>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</si>
  <si>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</si>
  <si>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</si>
  <si>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</si>
  <si>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</si>
  <si>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</si>
  <si>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</si>
  <si>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</si>
  <si>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</si>
  <si>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</si>
  <si>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</si>
  <si>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</si>
  <si>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</si>
  <si>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</si>
  <si>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</si>
  <si>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</si>
  <si>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</si>
  <si>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</si>
  <si>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</si>
  <si>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</si>
  <si>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</si>
  <si>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</si>
  <si>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</si>
  <si>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</si>
  <si>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</si>
  <si>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</si>
  <si>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</si>
  <si>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</si>
  <si>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</si>
  <si>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</si>
  <si>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</si>
  <si>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</si>
  <si>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</si>
  <si>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</si>
  <si>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</si>
  <si>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</si>
  <si>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</si>
  <si>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</si>
  <si>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</si>
  <si>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</si>
  <si>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</si>
  <si>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</si>
  <si>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</si>
  <si>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</si>
  <si>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</si>
  <si>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</si>
  <si>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</si>
  <si>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</si>
  <si>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</si>
  <si>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</si>
  <si>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</si>
  <si>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</si>
  <si>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</si>
  <si>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</si>
  <si>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</si>
  <si>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</si>
  <si>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</si>
  <si>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</si>
  <si>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</si>
  <si>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</si>
  <si>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</si>
  <si>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</si>
  <si>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</si>
  <si>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</si>
  <si>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</si>
  <si>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</si>
  <si>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</si>
  <si>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</si>
  <si>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</si>
  <si>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</si>
  <si>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</si>
  <si>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</si>
  <si>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</si>
  <si>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</si>
  <si>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</si>
  <si>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</si>
  <si>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</si>
  <si>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</si>
  <si>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</si>
  <si>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</si>
  <si>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</si>
  <si>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</si>
  <si>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</si>
  <si>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</si>
  <si>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</si>
  <si>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</si>
  <si>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</si>
  <si>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</si>
  <si>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</si>
  <si>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</si>
  <si>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</si>
  <si>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</si>
  <si>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</si>
  <si>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</si>
  <si>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</si>
  <si>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</si>
  <si>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</si>
  <si>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</si>
  <si>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</si>
  <si>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</si>
  <si>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</si>
  <si>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</si>
  <si>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</si>
  <si>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</si>
  <si>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</si>
  <si>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</si>
  <si>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</si>
  <si>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</si>
  <si>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</si>
  <si>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</si>
  <si>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</si>
  <si>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</si>
  <si>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</si>
  <si>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</si>
  <si>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</si>
  <si>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</si>
  <si>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</si>
  <si>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</si>
  <si>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</si>
  <si>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</si>
  <si>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</si>
  <si>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</si>
  <si>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</si>
  <si>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</si>
  <si>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</si>
  <si>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</si>
  <si>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</si>
  <si>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</si>
  <si>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</si>
  <si>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</si>
  <si>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</si>
  <si>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</si>
  <si>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</si>
  <si>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</si>
  <si>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</si>
  <si>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</si>
  <si>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</si>
  <si>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</si>
  <si>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</si>
  <si>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</si>
  <si>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</si>
  <si>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</si>
  <si>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</si>
  <si>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</si>
  <si>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</si>
  <si>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</si>
  <si>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</si>
  <si>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</si>
  <si>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</si>
  <si>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</si>
  <si>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</si>
  <si>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</si>
  <si>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</si>
  <si>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</si>
  <si>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</si>
  <si>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</si>
  <si>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</si>
  <si>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</si>
  <si>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</si>
  <si>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</si>
  <si>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</si>
  <si>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</si>
  <si>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</si>
  <si>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</si>
  <si>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</si>
  <si>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</si>
  <si>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</si>
  <si>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</si>
  <si>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</si>
  <si>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</si>
  <si>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</si>
  <si>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</si>
  <si>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</si>
  <si>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</si>
  <si>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</si>
  <si>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</si>
  <si>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</si>
  <si>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</si>
  <si>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</si>
  <si>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</si>
  <si>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</si>
  <si>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</si>
  <si>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</si>
  <si>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</si>
  <si>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</si>
  <si>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</si>
  <si>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</si>
  <si>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</si>
  <si>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</si>
  <si>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</si>
  <si>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</si>
  <si>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</si>
  <si>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</si>
  <si>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</si>
  <si>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</si>
  <si>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</si>
  <si>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</si>
  <si>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</si>
  <si>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</si>
  <si>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</si>
  <si>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</si>
  <si>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</si>
  <si>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</si>
  <si>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</si>
  <si>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</si>
  <si>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</si>
  <si>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</si>
  <si>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</si>
  <si>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</si>
  <si>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</si>
  <si>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</si>
  <si>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</si>
  <si>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</si>
  <si>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</si>
  <si>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</si>
  <si>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</si>
  <si>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</si>
  <si>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</si>
  <si>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</si>
  <si>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</si>
  <si>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</si>
  <si>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</si>
  <si>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</si>
  <si>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</si>
  <si>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</si>
  <si>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</si>
  <si>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</si>
  <si>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</si>
  <si>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</si>
  <si>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</si>
  <si>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</si>
  <si>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</si>
  <si>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</si>
  <si>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</si>
  <si>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</si>
  <si>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</si>
  <si>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</si>
  <si>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</si>
  <si>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</si>
  <si>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</si>
  <si>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</si>
  <si>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</si>
  <si>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</si>
  <si>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</si>
  <si>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</si>
  <si>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</si>
  <si>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</si>
  <si>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</si>
  <si>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</si>
  <si>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</si>
  <si>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</si>
  <si>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</si>
  <si>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</si>
  <si>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</si>
  <si>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</si>
  <si>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</si>
  <si>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</si>
  <si>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</si>
  <si>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</si>
  <si>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</si>
  <si>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</si>
  <si>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</si>
  <si>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</si>
  <si>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</si>
  <si>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</si>
  <si>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</si>
  <si>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</si>
  <si>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</si>
  <si>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</si>
  <si>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</si>
  <si>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</si>
  <si>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</si>
  <si>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</si>
  <si>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</si>
  <si>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</si>
  <si>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</si>
  <si>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</si>
  <si>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</si>
  <si>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</si>
  <si>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</si>
  <si>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</si>
  <si>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</si>
  <si>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</si>
  <si>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</si>
  <si>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</si>
  <si>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</si>
  <si>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</si>
  <si>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</si>
  <si>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</si>
  <si>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</si>
  <si>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</si>
  <si>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</si>
  <si>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</si>
  <si>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</si>
  <si>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</si>
  <si>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</si>
  <si>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</si>
  <si>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</si>
  <si>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</si>
  <si>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</si>
  <si>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</si>
  <si>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</si>
  <si>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</si>
  <si>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</si>
  <si>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</si>
  <si>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</si>
  <si>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</si>
  <si>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</si>
  <si>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</si>
  <si>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</si>
  <si>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</si>
  <si>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</si>
  <si>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</si>
  <si>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</si>
  <si>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</si>
  <si>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</si>
  <si>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</si>
  <si>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</si>
  <si>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</si>
  <si>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</si>
  <si>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</si>
  <si>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</si>
  <si>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</si>
  <si>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</si>
  <si>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</si>
  <si>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</si>
  <si>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</si>
  <si>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</si>
  <si>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</si>
  <si>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</si>
  <si>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</si>
  <si>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</si>
  <si>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</si>
  <si>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</si>
  <si>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</si>
  <si>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</si>
  <si>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</si>
  <si>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</si>
  <si>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</si>
  <si>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</si>
  <si>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</si>
  <si>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</si>
  <si>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</si>
  <si>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</si>
  <si>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</si>
  <si>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</si>
  <si>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</si>
  <si>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</si>
  <si>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</si>
  <si>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</si>
  <si>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</si>
  <si>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</si>
  <si>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</si>
  <si>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</si>
  <si>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</si>
  <si>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</si>
  <si>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</si>
  <si>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</si>
  <si>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</si>
  <si>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</si>
  <si>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</si>
  <si>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</si>
  <si>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</si>
  <si>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</si>
  <si>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</si>
  <si>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</si>
  <si>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</si>
  <si>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</si>
  <si>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</si>
  <si>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</si>
  <si>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</si>
  <si>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</si>
  <si>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</si>
  <si>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</si>
  <si>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</si>
  <si>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</si>
  <si>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</si>
  <si>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</si>
  <si>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</si>
  <si>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</si>
  <si>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</si>
  <si>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</si>
  <si>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</si>
  <si>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</si>
  <si>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</si>
  <si>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</si>
  <si>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</si>
  <si>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</si>
  <si>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</si>
  <si>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</si>
  <si>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</si>
  <si>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</si>
  <si>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</si>
  <si>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</si>
  <si>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</si>
  <si>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</si>
  <si>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</si>
  <si>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</si>
  <si>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</si>
  <si>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</si>
  <si>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</si>
  <si>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</si>
  <si>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</si>
  <si>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</si>
  <si>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</si>
  <si>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</si>
  <si>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</si>
  <si>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</si>
  <si>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</si>
  <si>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</si>
  <si>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</si>
  <si>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</si>
  <si>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</si>
  <si>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</si>
  <si>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</si>
  <si>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</si>
  <si>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</si>
  <si>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</si>
  <si>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</si>
  <si>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</si>
  <si>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</si>
  <si>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</si>
  <si>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</si>
  <si>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</si>
  <si>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</si>
  <si>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</si>
  <si>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</si>
  <si>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</si>
  <si>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</si>
  <si>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</si>
  <si>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</si>
  <si>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</si>
  <si>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</si>
  <si>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</si>
  <si>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</si>
  <si>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</si>
  <si>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</si>
  <si>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</si>
  <si>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</si>
  <si>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</si>
  <si>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</si>
  <si>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</si>
  <si>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</si>
  <si>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</si>
  <si>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</si>
  <si>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</si>
  <si>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</si>
  <si>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</si>
  <si>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</si>
  <si>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</si>
  <si>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</si>
  <si>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</si>
  <si>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</si>
  <si>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</si>
  <si>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</si>
  <si>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</si>
  <si>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</si>
  <si>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</si>
  <si>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</si>
  <si>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</si>
  <si>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</si>
  <si>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</si>
  <si>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</si>
  <si>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</si>
  <si>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</si>
  <si>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</si>
  <si>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</si>
  <si>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</si>
  <si>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</si>
  <si>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</si>
  <si>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</si>
  <si>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</si>
  <si>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</si>
  <si>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</si>
  <si>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</si>
  <si>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</si>
  <si>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</si>
  <si>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</si>
  <si>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</si>
  <si>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</si>
  <si>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</si>
  <si>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</si>
  <si>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</si>
  <si>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</si>
  <si>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</si>
  <si>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</si>
  <si>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</si>
  <si>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</si>
  <si>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</si>
  <si>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</si>
  <si>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</si>
  <si>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</si>
  <si>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</si>
  <si>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</si>
  <si>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</si>
  <si>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</si>
  <si>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</si>
  <si>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</si>
  <si>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</si>
  <si>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</si>
  <si>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</si>
  <si>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</si>
  <si>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</si>
  <si>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</si>
  <si>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</si>
  <si>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</si>
  <si>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</si>
  <si>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</si>
  <si>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</si>
  <si>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</si>
  <si>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</si>
  <si>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</si>
  <si>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</si>
  <si>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</si>
  <si>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</si>
  <si>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</si>
  <si>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</si>
  <si>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</si>
  <si>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</si>
  <si>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</si>
  <si>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</si>
  <si>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</si>
  <si>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</si>
  <si>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</si>
  <si>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</si>
  <si>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</si>
  <si>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</si>
  <si>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</si>
  <si>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</si>
  <si>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</si>
  <si>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</si>
  <si>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</si>
  <si>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</si>
  <si>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</si>
  <si>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</si>
  <si>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</si>
  <si>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</si>
  <si>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</si>
  <si>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</si>
  <si>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</si>
  <si>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</si>
  <si>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</si>
  <si>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</si>
  <si>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</si>
  <si>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</si>
  <si>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</si>
  <si>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</si>
  <si>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</si>
  <si>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</si>
  <si>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</si>
  <si>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</si>
  <si>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</si>
  <si>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</si>
  <si>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</si>
  <si>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</si>
  <si>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</si>
  <si>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</si>
  <si>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</si>
  <si>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</si>
  <si>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</si>
  <si>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</si>
  <si>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</si>
  <si>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</si>
  <si>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</si>
  <si>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</si>
  <si>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</si>
  <si>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</si>
  <si>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</si>
  <si>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</si>
  <si>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</si>
  <si>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</si>
  <si>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</si>
  <si>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</si>
  <si>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</si>
  <si>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</si>
  <si>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</si>
  <si>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</si>
  <si>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</si>
  <si>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</si>
  <si>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</si>
  <si>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</si>
  <si>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</si>
  <si>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</si>
  <si>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</si>
  <si>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</si>
  <si>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</si>
  <si>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</si>
  <si>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</si>
  <si>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</si>
  <si>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</si>
  <si>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</si>
  <si>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</si>
  <si>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</si>
  <si>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</si>
  <si>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</si>
  <si>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</si>
  <si>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</si>
  <si>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</si>
  <si>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</si>
  <si>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</si>
  <si>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</si>
  <si>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</si>
  <si>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</si>
  <si>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</si>
  <si>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</si>
  <si>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</si>
  <si>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</si>
  <si>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</si>
  <si>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</si>
  <si>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</si>
  <si>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</si>
  <si>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</si>
  <si>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</si>
  <si>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</si>
  <si>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</si>
  <si>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</si>
  <si>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</si>
  <si>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</si>
  <si>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</si>
  <si>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</si>
  <si>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</si>
  <si>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</si>
  <si>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</si>
  <si>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</si>
  <si>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</si>
  <si>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</si>
  <si>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</si>
  <si>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</si>
  <si>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</si>
  <si>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</si>
  <si>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</si>
  <si>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</si>
  <si>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</si>
  <si>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</si>
  <si>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</si>
  <si>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</si>
  <si>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</si>
  <si>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</si>
  <si>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</si>
  <si>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</si>
  <si>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</si>
  <si>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</si>
  <si>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</si>
  <si>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</si>
  <si>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</si>
  <si>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</si>
  <si>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</si>
  <si>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</si>
  <si>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</si>
  <si>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</si>
  <si>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</si>
  <si>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</si>
  <si>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</si>
  <si>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</si>
  <si>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</si>
  <si>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</si>
  <si>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</si>
  <si>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</si>
  <si>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</si>
  <si>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</si>
  <si>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</si>
  <si>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</si>
  <si>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</si>
  <si>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</si>
  <si>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</si>
  <si>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</si>
  <si>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</si>
  <si>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</si>
  <si>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</si>
  <si>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</si>
  <si>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</si>
  <si>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</si>
  <si>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</si>
  <si>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</si>
  <si>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</si>
  <si>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</si>
  <si>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</si>
  <si>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</si>
  <si>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</si>
  <si>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</si>
  <si>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</si>
  <si>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</si>
  <si>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</si>
  <si>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</si>
  <si>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</si>
  <si>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</si>
  <si>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</si>
  <si>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</si>
  <si>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</si>
  <si>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</si>
  <si>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</si>
  <si>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</si>
  <si>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</si>
  <si>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</si>
  <si>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</si>
  <si>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</si>
  <si>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</si>
  <si>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</si>
  <si>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</si>
  <si>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</si>
  <si>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</si>
  <si>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</si>
  <si>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</si>
  <si>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</si>
  <si>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</si>
  <si>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</si>
  <si>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</si>
  <si>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</si>
  <si>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</si>
  <si>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</si>
  <si>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</si>
  <si>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</si>
  <si>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</si>
  <si>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</si>
  <si>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</si>
  <si>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</si>
  <si>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</si>
  <si>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</si>
  <si>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</si>
  <si>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</si>
  <si>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</si>
  <si>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</si>
  <si>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</si>
  <si>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</si>
  <si>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</si>
  <si>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</si>
  <si>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</si>
  <si>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</si>
  <si>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</si>
  <si>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</si>
  <si>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</si>
  <si>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</si>
  <si>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</si>
  <si>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</si>
  <si>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</si>
  <si>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</si>
  <si>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</si>
  <si>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</si>
  <si>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</si>
  <si>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</si>
  <si>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</si>
  <si>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</si>
  <si>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</si>
  <si>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</si>
  <si>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</si>
  <si>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</si>
  <si>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</si>
  <si>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</si>
  <si>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</si>
  <si>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</si>
  <si>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</si>
  <si>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</si>
  <si>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</si>
  <si>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</si>
  <si>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</si>
  <si>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</si>
  <si>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</si>
  <si>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</si>
  <si>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</si>
  <si>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</si>
  <si>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</si>
  <si>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</si>
  <si>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</si>
  <si>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</si>
  <si>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</si>
  <si>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</si>
  <si>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</si>
  <si>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</si>
  <si>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</si>
  <si>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</si>
  <si>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</si>
  <si>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</si>
  <si>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</si>
  <si>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</si>
  <si>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</si>
  <si>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</si>
  <si>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</si>
  <si>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</si>
  <si>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</si>
  <si>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</si>
  <si>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</si>
  <si>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</si>
  <si>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</si>
  <si>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</si>
  <si>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</si>
  <si>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</si>
  <si>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</si>
  <si>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</si>
  <si>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</si>
  <si>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</si>
  <si>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</si>
  <si>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</si>
  <si>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</si>
  <si>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</si>
  <si>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</si>
  <si>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</si>
  <si>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</si>
  <si>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</si>
  <si>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</si>
  <si>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</si>
  <si>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</si>
  <si>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</si>
  <si>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</si>
  <si>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</si>
  <si>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</si>
  <si>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</si>
  <si>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</si>
  <si>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</si>
  <si>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</si>
  <si>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</si>
  <si>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</si>
  <si>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</si>
  <si>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</si>
  <si>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</si>
  <si>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</si>
  <si>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</si>
  <si>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</si>
  <si>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</si>
  <si>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</si>
  <si>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</si>
  <si>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</si>
  <si>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</si>
  <si>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</si>
  <si>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</si>
  <si>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</si>
  <si>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</si>
  <si>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</si>
  <si>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</si>
  <si>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</si>
  <si>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</si>
  <si>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</si>
  <si>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</si>
  <si>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</si>
  <si>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</si>
  <si>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</si>
  <si>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</si>
  <si>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</si>
  <si>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</si>
  <si>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</si>
  <si>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</si>
  <si>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</si>
  <si>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</si>
  <si>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</si>
  <si>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</si>
  <si>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</si>
  <si>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</si>
  <si>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</si>
  <si>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</si>
  <si>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</si>
  <si>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</si>
  <si>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</si>
  <si>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</si>
  <si>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</si>
  <si>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</si>
  <si>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</si>
  <si>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</si>
  <si>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</si>
  <si>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</si>
  <si>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</si>
  <si>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</si>
  <si>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</si>
  <si>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</si>
  <si>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</si>
  <si>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</si>
  <si>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</si>
  <si>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</si>
  <si>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</si>
  <si>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</si>
  <si>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</si>
  <si>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</si>
  <si>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</si>
  <si>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</si>
  <si>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</si>
  <si>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</si>
  <si>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</si>
  <si>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</si>
  <si>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</si>
  <si>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</si>
  <si>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</si>
  <si>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</si>
  <si>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</si>
  <si>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</si>
  <si>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</si>
  <si>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</si>
  <si>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</si>
  <si>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</si>
  <si>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</si>
  <si>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</si>
  <si>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</si>
  <si>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</si>
  <si>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</si>
  <si>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</si>
  <si>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</si>
  <si>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</si>
  <si>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</si>
  <si>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</si>
  <si>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</si>
  <si>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</si>
  <si>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</si>
  <si>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</si>
  <si>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</si>
  <si>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</si>
  <si>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</si>
  <si>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</si>
  <si>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</si>
  <si>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</si>
  <si>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</si>
  <si>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</si>
  <si>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</si>
  <si>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</si>
  <si>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</si>
  <si>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</si>
  <si>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</si>
  <si>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</si>
  <si>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</si>
  <si>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</si>
  <si>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</si>
  <si>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</si>
  <si>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</si>
  <si>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</si>
  <si>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</si>
  <si>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</si>
  <si>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</si>
  <si>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</si>
  <si>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</si>
  <si>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</si>
  <si>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</si>
  <si>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</si>
  <si>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</si>
  <si>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</si>
  <si>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</si>
  <si>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</si>
  <si>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</si>
  <si>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</si>
  <si>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</si>
  <si>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</si>
  <si>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</si>
  <si>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</si>
  <si>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</si>
  <si>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</si>
  <si>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</si>
  <si>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</si>
  <si>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</si>
  <si>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</si>
  <si>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</si>
  <si>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</si>
  <si>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</si>
  <si>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</si>
  <si>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</si>
  <si>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</si>
  <si>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</si>
  <si>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</si>
  <si>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</si>
  <si>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</si>
  <si>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</si>
  <si>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</si>
  <si>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</si>
  <si>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</si>
  <si>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</si>
  <si>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</si>
  <si>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</si>
  <si>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</si>
  <si>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</si>
  <si>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</si>
  <si>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</si>
  <si>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</si>
  <si>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</si>
  <si>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</si>
  <si>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</si>
  <si>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</si>
  <si>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</si>
  <si>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</si>
  <si>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</si>
  <si>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</si>
  <si>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</si>
  <si>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</si>
  <si>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</si>
  <si>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</si>
  <si>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</si>
  <si>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</si>
  <si>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</si>
  <si>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</si>
  <si>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</si>
  <si>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</si>
  <si>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</si>
  <si>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</si>
  <si>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</si>
  <si>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</si>
  <si>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</si>
  <si>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</si>
  <si>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</si>
  <si>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</si>
  <si>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</si>
  <si>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</si>
  <si>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</si>
  <si>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</si>
  <si>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</si>
  <si>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</si>
  <si>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</si>
  <si>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</si>
  <si>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</si>
  <si>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</si>
  <si>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</si>
  <si>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</si>
  <si>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</si>
  <si>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</si>
  <si>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</si>
  <si>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</si>
  <si>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</si>
  <si>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</si>
  <si>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</si>
  <si>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</si>
  <si>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</si>
  <si>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</si>
  <si>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</si>
  <si>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</si>
  <si>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</si>
  <si>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</si>
  <si>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</si>
  <si>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</si>
  <si>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</si>
  <si>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</si>
  <si>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</si>
  <si>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</si>
  <si>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</si>
  <si>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</si>
  <si>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</si>
  <si>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</si>
  <si>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</si>
  <si>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</si>
  <si>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</si>
  <si>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</si>
  <si>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</si>
  <si>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</si>
  <si>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</si>
  <si>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</si>
  <si>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</si>
  <si>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</si>
  <si>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</si>
  <si>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</si>
  <si>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</si>
  <si>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</si>
  <si>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</si>
  <si>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</si>
  <si>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</si>
  <si>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</si>
  <si>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</si>
  <si>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</si>
  <si>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</si>
  <si>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</si>
  <si>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</si>
  <si>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</si>
  <si>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</si>
  <si>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</si>
  <si>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</si>
  <si>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</si>
  <si>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</si>
  <si>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</si>
  <si>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</si>
  <si>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</si>
  <si>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</si>
  <si>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</si>
  <si>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</si>
  <si>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</si>
  <si>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</si>
  <si>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</si>
  <si>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</si>
  <si>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</si>
  <si>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</si>
  <si>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</si>
  <si>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</si>
  <si>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</si>
  <si>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</si>
  <si>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</si>
  <si>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</si>
  <si>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</si>
  <si>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</si>
  <si>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</si>
  <si>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</si>
  <si>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</si>
  <si>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</si>
  <si>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</si>
  <si>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</si>
  <si>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</si>
  <si>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</si>
  <si>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</si>
  <si>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</si>
  <si>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</si>
  <si>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</si>
  <si>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</si>
  <si>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</si>
  <si>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</si>
  <si>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</si>
  <si>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</si>
  <si>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</si>
  <si>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</si>
  <si>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</si>
  <si>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</si>
  <si>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</si>
  <si>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</si>
  <si>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</si>
  <si>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</si>
  <si>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</si>
  <si>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</si>
  <si>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</si>
  <si>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</si>
  <si>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</si>
  <si>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</si>
  <si>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</si>
  <si>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</si>
  <si>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</si>
  <si>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</si>
  <si>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</si>
  <si>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</si>
  <si>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</si>
  <si>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</si>
  <si>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</si>
  <si>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</si>
  <si>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</si>
  <si>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</si>
  <si>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</si>
  <si>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</si>
  <si>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</si>
  <si>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</si>
  <si>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</si>
  <si>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</si>
  <si>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</si>
  <si>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</si>
  <si>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</si>
  <si>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</si>
  <si>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</si>
  <si>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</si>
  <si>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</si>
  <si>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</si>
  <si>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</si>
  <si>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</si>
  <si>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</si>
  <si>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</si>
  <si>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</si>
  <si>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</si>
  <si>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</si>
  <si>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</si>
  <si>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</si>
  <si>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</si>
  <si>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</si>
  <si>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</si>
  <si>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</si>
  <si>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</si>
  <si>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</si>
  <si>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</si>
  <si>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</si>
  <si>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</si>
  <si>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</si>
  <si>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</si>
  <si>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</si>
  <si>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</si>
  <si>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</si>
  <si>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</si>
  <si>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</si>
  <si>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</si>
  <si>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</si>
  <si>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</si>
  <si>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</si>
  <si>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</si>
  <si>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</si>
  <si>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</si>
  <si>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</si>
  <si>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</si>
  <si>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</si>
  <si>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</si>
  <si>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</si>
  <si>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</si>
  <si>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</si>
  <si>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</si>
  <si>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</si>
  <si>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</si>
  <si>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</si>
  <si>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</si>
  <si>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</si>
  <si>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</si>
  <si>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</si>
  <si>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</si>
  <si>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</si>
  <si>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</si>
  <si>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</si>
  <si>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</si>
  <si>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</si>
  <si>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</si>
  <si>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</si>
  <si>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</si>
  <si>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</si>
  <si>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</si>
  <si>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</si>
  <si>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</si>
  <si>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</si>
  <si>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</si>
  <si>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</si>
  <si>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</si>
  <si>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</si>
  <si>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</si>
  <si>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</si>
  <si>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</si>
  <si>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</si>
  <si>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</si>
  <si>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</si>
  <si>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</si>
  <si>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</si>
  <si>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</si>
  <si>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</si>
  <si>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</si>
  <si>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</si>
  <si>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</si>
  <si>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</si>
  <si>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</si>
  <si>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</si>
  <si>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</si>
  <si>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</si>
  <si>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</si>
  <si>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</si>
  <si>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</si>
  <si>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</si>
  <si>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</si>
  <si>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</si>
  <si>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</si>
  <si>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</si>
  <si>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</si>
  <si>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</si>
  <si>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</si>
  <si>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</si>
  <si>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</si>
  <si>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</si>
  <si>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</si>
  <si>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</si>
  <si>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</si>
  <si>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</si>
  <si>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</si>
  <si>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</si>
  <si>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</si>
  <si>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</si>
  <si>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</si>
  <si>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</si>
  <si>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</si>
  <si>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</si>
  <si>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</si>
  <si>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</si>
  <si>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</si>
  <si>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</si>
  <si>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</si>
  <si>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</si>
  <si>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</si>
  <si>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</si>
  <si>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</si>
  <si>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</si>
  <si>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</si>
  <si>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</si>
  <si>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</si>
  <si>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</si>
  <si>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</si>
  <si>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</si>
  <si>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</si>
  <si>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</si>
  <si>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</si>
  <si>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</si>
  <si>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</si>
  <si>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</si>
  <si>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</si>
  <si>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</si>
  <si>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</si>
  <si>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</si>
  <si>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</si>
  <si>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</si>
  <si>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</si>
  <si>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</si>
  <si>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</si>
  <si>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</si>
  <si>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</si>
  <si>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</si>
  <si>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</si>
  <si>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</si>
  <si>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</si>
  <si>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</si>
  <si>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</si>
  <si>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</si>
  <si>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</si>
  <si>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</si>
  <si>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</si>
  <si>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</si>
  <si>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</si>
  <si>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</si>
  <si>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</si>
  <si>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</si>
  <si>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</si>
  <si>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</si>
  <si>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</si>
  <si>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</si>
  <si>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</si>
  <si>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</si>
  <si>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</si>
  <si>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</si>
  <si>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</si>
  <si>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</si>
  <si>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</si>
  <si>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</si>
  <si>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</si>
  <si>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</si>
  <si>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</si>
  <si>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</si>
  <si>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</si>
  <si>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</si>
  <si>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</si>
  <si>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</si>
  <si>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</si>
  <si>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</si>
  <si>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</si>
  <si>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</si>
  <si>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</si>
  <si>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</si>
  <si>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</si>
  <si>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</si>
  <si>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</si>
  <si>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</si>
  <si>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</si>
  <si>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</si>
  <si>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</si>
  <si>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</si>
  <si>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</si>
  <si>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</si>
  <si>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</si>
  <si>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</si>
  <si>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</si>
  <si>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</si>
  <si>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</si>
  <si>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</si>
  <si>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</si>
  <si>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</si>
  <si>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</si>
  <si>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</si>
  <si>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</si>
  <si>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</si>
  <si>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</si>
  <si>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</si>
  <si>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</si>
  <si>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</si>
  <si>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</si>
  <si>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</si>
  <si>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</si>
  <si>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</si>
  <si>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</si>
  <si>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</si>
  <si>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</si>
  <si>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</si>
  <si>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</si>
  <si>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</si>
  <si>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</si>
  <si>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</si>
  <si>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</si>
  <si>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</si>
  <si>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</si>
  <si>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</si>
  <si>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</si>
  <si>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</si>
  <si>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</si>
  <si>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</si>
  <si>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</si>
  <si>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</si>
  <si>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</si>
  <si>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</si>
  <si>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</si>
  <si>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</si>
  <si>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</si>
  <si>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</si>
  <si>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</si>
  <si>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</si>
  <si>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</si>
  <si>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</si>
  <si>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</si>
  <si>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</si>
  <si>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</si>
  <si>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</si>
  <si>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</si>
  <si>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</si>
  <si>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</si>
  <si>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</si>
  <si>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</si>
  <si>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</si>
  <si>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</si>
  <si>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</si>
  <si>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</si>
  <si>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</si>
  <si>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</si>
  <si>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</si>
  <si>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</si>
  <si>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</si>
  <si>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</si>
  <si>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</si>
  <si>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</si>
  <si>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</si>
  <si>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</si>
  <si>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</si>
  <si>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</si>
  <si>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</si>
  <si>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</si>
  <si>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</si>
  <si>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</si>
  <si>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</si>
  <si>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</si>
  <si>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</si>
  <si>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</si>
  <si>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</si>
  <si>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</si>
  <si>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</si>
  <si>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</si>
  <si>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</si>
  <si>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</si>
  <si>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</si>
  <si>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</si>
  <si>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</si>
  <si>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</si>
  <si>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</si>
  <si>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</si>
  <si>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</si>
  <si>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</si>
  <si>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</si>
  <si>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</si>
  <si>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</si>
  <si>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</si>
  <si>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</si>
  <si>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</si>
  <si>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</si>
  <si>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</si>
  <si>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</si>
  <si>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</si>
  <si>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</si>
  <si>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</si>
  <si>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</si>
  <si>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</si>
  <si>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</si>
  <si>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</si>
  <si>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</si>
  <si>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</si>
  <si>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</si>
  <si>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</si>
  <si>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</si>
  <si>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</si>
  <si>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</si>
  <si>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</si>
  <si>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</si>
  <si>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</si>
  <si>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</si>
  <si>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</si>
  <si>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</si>
  <si>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</si>
  <si>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</si>
  <si>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</si>
  <si>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</si>
  <si>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</si>
  <si>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</si>
  <si>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</si>
  <si>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</si>
  <si>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</si>
  <si>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</si>
  <si>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</si>
  <si>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</si>
  <si>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</si>
  <si>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</si>
  <si>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</si>
  <si>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</si>
  <si>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</si>
  <si>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</si>
  <si>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</si>
  <si>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</si>
  <si>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</si>
  <si>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</si>
  <si>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</si>
  <si>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</si>
  <si>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</si>
  <si>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</si>
  <si>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</si>
  <si>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</si>
  <si>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</si>
  <si>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</si>
  <si>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</si>
  <si>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</si>
  <si>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</si>
  <si>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</si>
  <si>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</si>
  <si>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</si>
  <si>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</si>
  <si>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</si>
  <si>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</si>
  <si>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</si>
  <si>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</si>
  <si>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</si>
  <si>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</si>
  <si>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</si>
  <si>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</si>
  <si>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</si>
  <si>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</si>
  <si>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</si>
  <si>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</si>
  <si>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</si>
  <si>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</si>
  <si>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</si>
  <si>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</si>
  <si>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</si>
  <si>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</si>
  <si>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</si>
  <si>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</si>
  <si>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</si>
  <si>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</si>
  <si>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</si>
  <si>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</si>
  <si>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</si>
  <si>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</si>
  <si>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</si>
  <si>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</si>
  <si>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</si>
  <si>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</si>
  <si>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</si>
  <si>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</si>
  <si>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</si>
  <si>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</si>
  <si>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</si>
  <si>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</si>
  <si>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</si>
  <si>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</si>
  <si>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</si>
  <si>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</si>
  <si>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</si>
  <si>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</si>
  <si>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</si>
  <si>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</si>
  <si>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</si>
  <si>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</si>
  <si>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</si>
  <si>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</si>
  <si>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</si>
  <si>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</si>
  <si>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</si>
  <si>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</si>
  <si>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</si>
  <si>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</si>
  <si>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</si>
  <si>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</si>
  <si>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</si>
  <si>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</si>
  <si>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</si>
  <si>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</si>
  <si>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</si>
  <si>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</si>
  <si>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</si>
  <si>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</si>
  <si>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</si>
  <si>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</si>
  <si>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</si>
  <si>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</si>
  <si>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</si>
  <si>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</si>
  <si>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</si>
  <si>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</si>
  <si>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</si>
  <si>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</si>
  <si>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</si>
  <si>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</si>
  <si>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</si>
  <si>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</si>
  <si>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</si>
  <si>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</si>
  <si>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</si>
  <si>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</si>
  <si>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</si>
  <si>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</si>
  <si>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</si>
  <si>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</si>
  <si>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</si>
  <si>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</si>
  <si>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</si>
  <si>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</si>
  <si>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</si>
  <si>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</si>
  <si>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</si>
  <si>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</si>
  <si>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</si>
  <si>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</si>
  <si>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</si>
  <si>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</si>
  <si>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</si>
  <si>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</si>
  <si>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</si>
  <si>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</si>
  <si>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</si>
  <si>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</si>
  <si>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</si>
  <si>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</si>
  <si>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</si>
  <si>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</si>
  <si>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</si>
  <si>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</si>
  <si>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</si>
  <si>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</si>
  <si>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</si>
  <si>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</si>
  <si>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</si>
  <si>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</si>
  <si>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</si>
  <si>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</si>
  <si>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</si>
  <si>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</si>
  <si>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</si>
  <si>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</si>
  <si>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</si>
  <si>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</si>
  <si>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</si>
  <si>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</si>
  <si>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</si>
  <si>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</si>
  <si>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</si>
  <si>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</si>
  <si>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</si>
  <si>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</si>
  <si>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</si>
  <si>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</si>
  <si>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</si>
  <si>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</si>
  <si>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</si>
  <si>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</si>
  <si>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</si>
  <si>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</si>
  <si>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</si>
  <si>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</si>
  <si>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</si>
  <si>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</si>
  <si>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</si>
  <si>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</si>
  <si>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</si>
  <si>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</si>
  <si>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</si>
  <si>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</si>
  <si>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</si>
  <si>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</si>
  <si>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</si>
  <si>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</si>
  <si>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</si>
  <si>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</si>
  <si>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</si>
  <si>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</si>
  <si>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</si>
  <si>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</si>
  <si>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</si>
  <si>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</si>
  <si>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</si>
  <si>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</si>
  <si>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</si>
  <si>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</si>
  <si>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</si>
  <si>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</si>
  <si>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</si>
  <si>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</si>
  <si>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</si>
  <si>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</si>
  <si>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</si>
  <si>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</si>
  <si>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</si>
  <si>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</si>
  <si>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</si>
  <si>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</si>
  <si>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</si>
  <si>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</si>
  <si>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</si>
  <si>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</si>
  <si>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</si>
  <si>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</si>
  <si>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</si>
  <si>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</si>
  <si>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</si>
  <si>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</si>
  <si>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</si>
  <si>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</si>
  <si>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</si>
  <si>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</si>
  <si>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</si>
  <si>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</si>
  <si>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</si>
  <si>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</si>
  <si>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</si>
  <si>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</si>
  <si>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</si>
  <si>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</si>
  <si>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</si>
  <si>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</si>
  <si>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</si>
  <si>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</si>
  <si>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</si>
  <si>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</si>
  <si>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</si>
  <si>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</si>
  <si>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</si>
  <si>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</si>
  <si>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</si>
  <si>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</si>
  <si>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</si>
  <si>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</si>
  <si>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</si>
  <si>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</si>
  <si>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</si>
  <si>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</si>
  <si>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</si>
  <si>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</si>
  <si>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</si>
  <si>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</si>
  <si>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</si>
  <si>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</si>
  <si>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</si>
  <si>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</si>
  <si>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</si>
  <si>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</si>
  <si>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</si>
  <si>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</si>
  <si>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</si>
  <si>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</si>
  <si>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</si>
  <si>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</si>
  <si>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</si>
  <si>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</si>
  <si>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</si>
  <si>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</si>
  <si>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</si>
  <si>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</si>
  <si>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</si>
  <si>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</si>
  <si>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</si>
  <si>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</si>
  <si>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</si>
  <si>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</si>
  <si>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</si>
  <si>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</si>
  <si>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</si>
  <si>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</si>
  <si>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</si>
  <si>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</si>
  <si>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</si>
  <si>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</si>
  <si>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</si>
  <si>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</si>
  <si>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</si>
  <si>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</si>
  <si>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</si>
  <si>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</si>
  <si>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</si>
  <si>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</si>
  <si>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</si>
  <si>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</si>
  <si>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</si>
  <si>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</si>
  <si>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</si>
  <si>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</si>
  <si>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</si>
  <si>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</si>
  <si>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</si>
  <si>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</si>
  <si>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</si>
  <si>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</si>
  <si>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</si>
  <si>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</si>
  <si>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</si>
  <si>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</si>
  <si>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</si>
  <si>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</si>
  <si>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</si>
  <si>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</si>
  <si>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</si>
  <si>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</si>
  <si>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</si>
  <si>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</si>
  <si>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</si>
  <si>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</si>
  <si>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</si>
  <si>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</si>
  <si>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</si>
  <si>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</si>
  <si>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</si>
  <si>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</si>
  <si>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</si>
  <si>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</si>
  <si>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</si>
  <si>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</si>
  <si>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</si>
  <si>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</si>
  <si>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</si>
  <si>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</si>
  <si>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</si>
  <si>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</si>
  <si>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</si>
  <si>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</si>
  <si>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</si>
  <si>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</si>
  <si>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</si>
  <si>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</si>
  <si>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</si>
  <si>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</si>
  <si>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</si>
  <si>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</si>
  <si>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</si>
  <si>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</si>
  <si>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</si>
  <si>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</si>
  <si>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</si>
  <si>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</si>
  <si>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</si>
  <si>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</si>
  <si>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</si>
  <si>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</si>
  <si>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</si>
  <si>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</si>
  <si>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</si>
  <si>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</si>
  <si>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</si>
  <si>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</si>
  <si>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</si>
  <si>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</si>
  <si>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</si>
  <si>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</si>
  <si>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</si>
  <si>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</si>
  <si>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</si>
  <si>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</si>
  <si>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</si>
  <si>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</si>
  <si>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</si>
  <si>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</si>
  <si>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</si>
  <si>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</si>
  <si>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</si>
  <si>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</si>
  <si>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</si>
  <si>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</si>
  <si>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</si>
  <si>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</si>
  <si>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</si>
  <si>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</si>
  <si>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</si>
  <si>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</si>
  <si>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</si>
  <si>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</si>
  <si>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</si>
  <si>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</si>
  <si>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</si>
  <si>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</si>
  <si>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</si>
  <si>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</si>
  <si>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</si>
  <si>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</si>
  <si>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</si>
  <si>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</si>
  <si>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</si>
  <si>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</si>
  <si>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</si>
  <si>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</si>
  <si>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</si>
  <si>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</si>
  <si>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</si>
  <si>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</si>
  <si>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</si>
  <si>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</si>
  <si>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</si>
  <si>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</si>
  <si>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</si>
  <si>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</si>
  <si>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</si>
  <si>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</si>
  <si>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</si>
  <si>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</si>
  <si>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</si>
  <si>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</si>
  <si>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</si>
  <si>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</si>
  <si>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</si>
  <si>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</si>
  <si>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</si>
  <si>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</si>
  <si>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</si>
  <si>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</si>
  <si>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</si>
  <si>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</si>
  <si>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</si>
  <si>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</si>
  <si>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</si>
  <si>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</si>
  <si>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</si>
  <si>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</si>
  <si>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</si>
  <si>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</si>
  <si>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</si>
  <si>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</si>
  <si>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</si>
  <si>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</si>
  <si>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</si>
  <si>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</si>
  <si>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</si>
  <si>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</si>
  <si>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</si>
  <si>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</si>
  <si>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</si>
  <si>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</si>
  <si>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</si>
  <si>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</si>
  <si>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</si>
  <si>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</si>
  <si>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</si>
  <si>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</si>
  <si>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</si>
  <si>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</si>
  <si>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</si>
  <si>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</si>
  <si>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</si>
  <si>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</si>
  <si>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</si>
  <si>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</si>
  <si>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</si>
  <si>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</si>
  <si>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</si>
  <si>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</si>
  <si>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</si>
  <si>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</si>
  <si>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</si>
  <si>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</si>
  <si>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</si>
  <si>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</si>
  <si>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</si>
  <si>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</si>
  <si>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</si>
  <si>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</si>
  <si>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</si>
  <si>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</si>
  <si>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</si>
  <si>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</si>
  <si>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</si>
  <si>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</si>
  <si>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</si>
  <si>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</si>
  <si>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</si>
  <si>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</si>
  <si>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</si>
  <si>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</si>
  <si>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</si>
  <si>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</si>
  <si>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</si>
  <si>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</si>
  <si>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</si>
  <si>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</si>
  <si>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</si>
  <si>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</si>
  <si>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</si>
  <si>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</si>
  <si>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</si>
  <si>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</si>
  <si>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</si>
  <si>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</si>
  <si>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</si>
  <si>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</si>
  <si>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</si>
  <si>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</si>
  <si>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</si>
  <si>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</si>
  <si>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</si>
  <si>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</si>
  <si>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</si>
  <si>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</si>
  <si>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</si>
  <si>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</si>
  <si>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</si>
  <si>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</si>
  <si>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</si>
  <si>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</si>
  <si>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</si>
  <si>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</si>
  <si>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</si>
  <si>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</si>
  <si>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</si>
  <si>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</si>
  <si>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</si>
  <si>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</si>
  <si>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</si>
  <si>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</si>
  <si>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</si>
  <si>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</si>
  <si>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</si>
  <si>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</si>
  <si>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</si>
  <si>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</si>
  <si>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</si>
  <si>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</si>
  <si>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</si>
  <si>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</si>
  <si>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</si>
  <si>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</si>
  <si>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</si>
  <si>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</si>
  <si>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</si>
  <si>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</si>
  <si>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</si>
  <si>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</si>
  <si>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</si>
  <si>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</si>
  <si>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</si>
  <si>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</si>
  <si>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</si>
  <si>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</si>
  <si>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</si>
  <si>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</si>
  <si>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</si>
  <si>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</si>
  <si>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</si>
  <si>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</si>
  <si>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</si>
  <si>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</si>
  <si>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</si>
  <si>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</si>
  <si>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</si>
  <si>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</si>
  <si>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</si>
  <si>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</si>
  <si>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</si>
  <si>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</si>
  <si>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</si>
  <si>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</si>
  <si>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</si>
  <si>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</si>
  <si>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</si>
  <si>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</si>
  <si>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</si>
  <si>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</si>
  <si>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</si>
  <si>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</si>
  <si>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</si>
  <si>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</si>
  <si>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</si>
  <si>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</si>
  <si>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</si>
  <si>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</si>
  <si>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</si>
  <si>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</si>
  <si>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</si>
  <si>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</si>
  <si>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</si>
  <si>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</si>
  <si>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</si>
  <si>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</si>
  <si>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</si>
  <si>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</si>
  <si>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</si>
  <si>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</si>
  <si>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</si>
  <si>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</si>
  <si>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</si>
  <si>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</si>
  <si>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</si>
  <si>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</si>
  <si>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</si>
  <si>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</si>
  <si>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</si>
  <si>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</si>
  <si>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</si>
  <si>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</si>
  <si>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</si>
  <si>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</si>
  <si>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</si>
  <si>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</si>
  <si>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</si>
  <si>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</si>
  <si>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</si>
  <si>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</si>
  <si>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</si>
  <si>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</si>
  <si>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</si>
  <si>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</si>
  <si>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</si>
  <si>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</si>
  <si>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</si>
  <si>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</si>
  <si>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</si>
  <si>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</si>
  <si>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</si>
  <si>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</si>
  <si>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</si>
  <si>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</si>
  <si>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</si>
  <si>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</si>
  <si>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</si>
  <si>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</si>
  <si>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</si>
  <si>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</si>
  <si>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</si>
  <si>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</si>
  <si>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</si>
  <si>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</si>
  <si>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</si>
  <si>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</si>
  <si>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</si>
  <si>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</si>
  <si>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</si>
  <si>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</si>
  <si>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</si>
  <si>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</si>
  <si>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</si>
  <si>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</si>
  <si>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</si>
  <si>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</si>
  <si>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</si>
  <si>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</si>
  <si>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</si>
  <si>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</si>
  <si>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</si>
  <si>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</si>
  <si>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</si>
  <si>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</si>
  <si>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</si>
  <si>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</si>
  <si>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</si>
  <si>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</si>
  <si>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</si>
  <si>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</si>
  <si>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</si>
  <si>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</si>
  <si>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</si>
  <si>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</si>
  <si>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</si>
  <si>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</si>
  <si>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</si>
  <si>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</si>
  <si>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</si>
  <si>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</si>
  <si>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</si>
  <si>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</si>
  <si>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</si>
  <si>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</si>
  <si>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</si>
  <si>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</si>
  <si>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</si>
  <si>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</si>
  <si>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</si>
  <si>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</si>
  <si>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</si>
  <si>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</si>
  <si>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</si>
  <si>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</si>
  <si>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</si>
  <si>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</si>
  <si>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</si>
  <si>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</si>
  <si>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</si>
  <si>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</si>
  <si>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</si>
  <si>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</si>
  <si>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</si>
  <si>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</si>
  <si>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</si>
  <si>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</si>
  <si>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</si>
  <si>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</si>
  <si>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</si>
  <si>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</si>
  <si>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</si>
  <si>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</si>
  <si>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</si>
  <si>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</si>
  <si>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</si>
  <si>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</si>
  <si>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</si>
  <si>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</si>
  <si>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</si>
  <si>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</si>
  <si>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</si>
  <si>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</si>
  <si>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</si>
  <si>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</si>
  <si>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</si>
  <si>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</si>
  <si>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</si>
  <si>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</si>
  <si>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</si>
  <si>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</si>
  <si>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</si>
  <si>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</si>
  <si>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</si>
  <si>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</si>
  <si>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</si>
  <si>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</si>
  <si>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</si>
  <si>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</si>
  <si>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</si>
  <si>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</si>
  <si>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</si>
  <si>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</si>
  <si>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</si>
  <si>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</si>
  <si>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</si>
  <si>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</si>
  <si>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</si>
  <si>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</si>
  <si>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</si>
  <si>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</si>
  <si>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</si>
  <si>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</si>
  <si>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</si>
  <si>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</si>
  <si>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</si>
  <si>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</si>
  <si>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</si>
  <si>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</si>
  <si>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</si>
  <si>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</si>
  <si>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</si>
  <si>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</si>
  <si>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</si>
  <si>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</si>
  <si>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</si>
  <si>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</si>
  <si>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</si>
  <si>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</si>
  <si>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</si>
  <si>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</si>
  <si>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</si>
  <si>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</si>
  <si>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</si>
  <si>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</si>
  <si>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</si>
  <si>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</si>
  <si>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</si>
  <si>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</si>
  <si>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</si>
  <si>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</si>
  <si>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</si>
  <si>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</si>
  <si>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</si>
  <si>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</si>
  <si>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</si>
  <si>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</si>
  <si>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</si>
  <si>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</si>
  <si>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</si>
  <si>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</si>
  <si>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</si>
  <si>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</si>
  <si>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</si>
  <si>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</si>
  <si>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</si>
  <si>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</si>
  <si>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</si>
  <si>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</si>
  <si>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</si>
  <si>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</si>
  <si>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</si>
  <si>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</si>
  <si>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</si>
  <si>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</si>
  <si>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</si>
  <si>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</si>
  <si>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</si>
  <si>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</si>
  <si>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</si>
  <si>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</si>
  <si>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</si>
  <si>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</si>
  <si>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</si>
  <si>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</si>
  <si>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</si>
  <si>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</si>
  <si>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</si>
  <si>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</si>
  <si>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</si>
  <si>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</si>
  <si>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</si>
  <si>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</si>
  <si>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</si>
  <si>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</si>
  <si>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</si>
  <si>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</si>
  <si>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</si>
  <si>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</si>
  <si>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</si>
  <si>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</si>
  <si>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</si>
  <si>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</si>
  <si>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</si>
  <si>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</si>
  <si>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</si>
  <si>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</si>
  <si>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</si>
  <si>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</si>
  <si>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</si>
  <si>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</si>
  <si>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</si>
  <si>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</si>
  <si>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</si>
  <si>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</si>
  <si>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</si>
  <si>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</si>
  <si>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</si>
  <si>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</si>
  <si>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</si>
  <si>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</si>
  <si>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</si>
  <si>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</si>
  <si>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</si>
  <si>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</si>
  <si>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</si>
  <si>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</si>
  <si>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</si>
  <si>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</si>
  <si>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</si>
  <si>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</si>
  <si>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</si>
  <si>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</si>
  <si>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</si>
  <si>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</si>
  <si>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</si>
  <si>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</si>
  <si>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</si>
  <si>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</si>
  <si>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</si>
  <si>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</si>
  <si>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</si>
  <si>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</si>
  <si>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</si>
  <si>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</si>
  <si>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</si>
  <si>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</si>
  <si>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</si>
  <si>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</si>
  <si>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</si>
  <si>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</si>
  <si>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</si>
  <si>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</si>
  <si>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</si>
  <si>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</si>
  <si>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</si>
  <si>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</si>
  <si>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</si>
  <si>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</si>
  <si>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</si>
  <si>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</si>
  <si>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</si>
  <si>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</si>
  <si>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</si>
  <si>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</si>
  <si>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</si>
  <si>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</si>
  <si>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</si>
  <si>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</si>
  <si>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</si>
  <si>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</si>
  <si>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</si>
  <si>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</si>
  <si>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</si>
  <si>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</si>
  <si>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</si>
  <si>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</si>
  <si>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</si>
  <si>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</si>
  <si>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</si>
  <si>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</si>
  <si>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</si>
  <si>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</si>
  <si>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</si>
  <si>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</si>
  <si>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</si>
  <si>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</si>
  <si>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</si>
  <si>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</si>
  <si>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</si>
  <si>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</si>
  <si>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</si>
  <si>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</si>
  <si>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</si>
  <si>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</si>
  <si>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</si>
  <si>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</si>
  <si>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</si>
  <si>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</si>
  <si>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</si>
  <si>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</si>
  <si>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</si>
  <si>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</si>
  <si>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</si>
  <si>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</si>
  <si>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</si>
  <si>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</si>
  <si>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</si>
  <si>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</si>
  <si>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</si>
  <si>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</si>
  <si>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</si>
  <si>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</si>
  <si>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</si>
  <si>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</si>
  <si>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</si>
  <si>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</si>
  <si>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</si>
  <si>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</si>
  <si>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</si>
  <si>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</si>
  <si>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</si>
  <si>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</si>
  <si>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</si>
  <si>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</si>
  <si>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</si>
  <si>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</si>
  <si>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</si>
  <si>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</si>
  <si>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</si>
  <si>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</si>
  <si>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</si>
  <si>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</si>
  <si>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</si>
  <si>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</si>
  <si>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</si>
  <si>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</si>
  <si>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</si>
  <si>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</si>
  <si>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</si>
  <si>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</si>
  <si>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</si>
  <si>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</si>
  <si>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</si>
  <si>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</si>
  <si>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</si>
  <si>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</si>
  <si>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</si>
  <si>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</si>
  <si>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</si>
  <si>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</si>
  <si>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</si>
  <si>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</si>
  <si>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</si>
  <si>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</si>
  <si>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</si>
  <si>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</si>
  <si>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</si>
  <si>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</si>
  <si>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</si>
  <si>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</si>
  <si>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</si>
  <si>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</si>
  <si>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</si>
  <si>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</si>
  <si>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</si>
  <si>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</si>
  <si>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</si>
  <si>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</si>
  <si>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</si>
  <si>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</si>
  <si>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</si>
  <si>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</si>
  <si>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</si>
  <si>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</si>
  <si>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</si>
  <si>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</si>
  <si>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</si>
  <si>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</si>
  <si>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</si>
  <si>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</si>
  <si>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</si>
  <si>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</si>
  <si>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</si>
  <si>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</si>
  <si>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</si>
  <si>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</si>
  <si>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</si>
  <si>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</si>
  <si>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</si>
  <si>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</si>
  <si>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</si>
  <si>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</si>
  <si>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</si>
  <si>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</si>
  <si>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</si>
  <si>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</si>
  <si>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</si>
  <si>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</si>
  <si>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</si>
  <si>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</si>
  <si>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</si>
  <si>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</si>
  <si>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</si>
  <si>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</si>
  <si>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</si>
  <si>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</si>
  <si>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</si>
  <si>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</si>
  <si>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</si>
  <si>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</si>
  <si>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</si>
  <si>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</si>
  <si>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</si>
  <si>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</si>
  <si>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</si>
  <si>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</si>
  <si>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</si>
  <si>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</si>
  <si>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</si>
  <si>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</si>
  <si>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</si>
  <si>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</si>
  <si>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</si>
  <si>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</si>
  <si>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</si>
  <si>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</si>
  <si>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</si>
  <si>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</si>
  <si>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</si>
  <si>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</si>
  <si>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</si>
  <si>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</si>
  <si>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</si>
  <si>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</si>
  <si>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</si>
  <si>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</si>
  <si>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</si>
  <si>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</si>
  <si>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</si>
  <si>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</si>
  <si>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</si>
  <si>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</si>
  <si>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</si>
  <si>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</si>
  <si>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</si>
  <si>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</si>
  <si>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</si>
  <si>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</si>
  <si>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</si>
  <si>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</si>
  <si>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</si>
  <si>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</si>
  <si>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</si>
  <si>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</si>
  <si>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</si>
  <si>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</si>
  <si>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</si>
  <si>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</si>
  <si>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</si>
  <si>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</si>
  <si>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</si>
  <si>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</si>
  <si>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</si>
  <si>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</si>
  <si>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</si>
  <si>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</si>
  <si>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</si>
  <si>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</si>
  <si>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</si>
  <si>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</si>
  <si>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</si>
  <si>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</si>
  <si>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</si>
  <si>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</si>
  <si>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</si>
  <si>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</si>
  <si>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</si>
  <si>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</si>
  <si>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</si>
  <si>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</si>
  <si>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</si>
  <si>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</si>
  <si>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</si>
  <si>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</si>
  <si>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</si>
  <si>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</si>
  <si>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</si>
  <si>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</si>
  <si>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</si>
  <si>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</si>
  <si>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</si>
  <si>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</si>
  <si>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</si>
  <si>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</si>
  <si>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</si>
  <si>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</si>
  <si>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</si>
  <si>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</si>
  <si>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</si>
  <si>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</si>
  <si>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</si>
  <si>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</si>
  <si>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</si>
  <si>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</si>
  <si>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</si>
  <si>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</si>
  <si>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</si>
  <si>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</si>
  <si>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</si>
  <si>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</si>
  <si>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</si>
  <si>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</si>
  <si>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</si>
  <si>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</si>
  <si>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</si>
  <si>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</si>
  <si>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</si>
  <si>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</si>
  <si>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</si>
  <si>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</si>
  <si>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</si>
  <si>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</si>
  <si>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</si>
  <si>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</si>
  <si>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</si>
  <si>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</si>
  <si>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</si>
  <si>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</si>
  <si>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</si>
  <si>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</si>
  <si>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</si>
  <si>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</si>
  <si>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</si>
  <si>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</si>
  <si>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</si>
  <si>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</si>
  <si>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</si>
  <si>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</si>
  <si>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</si>
  <si>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</si>
  <si>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</si>
  <si>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</si>
  <si>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</si>
  <si>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</si>
  <si>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</si>
  <si>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</si>
  <si>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</si>
  <si>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</si>
  <si>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</si>
  <si>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</si>
  <si>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</si>
  <si>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</si>
  <si>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</si>
  <si>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</si>
  <si>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</si>
  <si>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</si>
  <si>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</si>
  <si>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</si>
  <si>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</si>
  <si>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</si>
  <si>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</si>
  <si>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</si>
  <si>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</si>
  <si>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</si>
  <si>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</si>
  <si>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</si>
  <si>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</si>
  <si>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</si>
  <si>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</si>
  <si>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</si>
  <si>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</si>
  <si>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</si>
  <si>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</si>
  <si>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</si>
  <si>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</si>
  <si>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</si>
  <si>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</si>
  <si>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</si>
  <si>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</si>
  <si>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</si>
  <si>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</si>
  <si>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</si>
  <si>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</si>
  <si>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</si>
  <si>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</si>
  <si>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</si>
  <si>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</si>
  <si>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</si>
  <si>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</si>
  <si>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</si>
  <si>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</si>
  <si>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</si>
  <si>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</si>
  <si>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</si>
  <si>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</si>
  <si>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</si>
  <si>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</si>
  <si>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</si>
  <si>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</si>
  <si>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</si>
  <si>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</si>
  <si>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</si>
  <si>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</si>
  <si>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</si>
  <si>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</si>
  <si>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</si>
  <si>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</si>
  <si>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</si>
  <si>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</si>
  <si>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</si>
  <si>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</si>
  <si>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</si>
  <si>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</si>
  <si>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</si>
  <si>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</si>
  <si>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</si>
  <si>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</si>
  <si>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</si>
  <si>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</si>
  <si>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</si>
  <si>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</si>
  <si>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</si>
  <si>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</si>
  <si>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</si>
  <si>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</si>
  <si>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</si>
  <si>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</si>
  <si>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</si>
  <si>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</si>
  <si>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</si>
  <si>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</si>
  <si>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</si>
  <si>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</si>
  <si>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</si>
  <si>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</si>
  <si>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</si>
  <si>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</si>
  <si>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</si>
  <si>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</si>
  <si>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</si>
  <si>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</si>
  <si>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</si>
  <si>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</si>
  <si>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</si>
  <si>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</si>
  <si>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</si>
  <si>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</si>
  <si>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</si>
  <si>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</si>
  <si>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</si>
  <si>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</si>
  <si>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</si>
  <si>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</si>
  <si>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</si>
  <si>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</si>
  <si>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</si>
  <si>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</si>
  <si>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</si>
  <si>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</si>
  <si>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</si>
  <si>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</si>
  <si>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</si>
  <si>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</si>
  <si>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</si>
  <si>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</si>
  <si>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</si>
  <si>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</si>
  <si>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</si>
  <si>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</si>
  <si>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</si>
  <si>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</si>
  <si>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</si>
  <si>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</si>
  <si>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</si>
  <si>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</si>
  <si>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</si>
  <si>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</si>
  <si>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</si>
  <si>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</si>
  <si>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</si>
  <si>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</si>
  <si>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</si>
  <si>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</si>
  <si>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</si>
  <si>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</si>
  <si>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</si>
  <si>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</si>
  <si>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</si>
  <si>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</si>
  <si>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</si>
  <si>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</si>
  <si>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</si>
  <si>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</si>
  <si>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</si>
  <si>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</si>
  <si>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</si>
  <si>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</si>
  <si>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</si>
  <si>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</si>
  <si>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</si>
  <si>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</si>
  <si>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</si>
  <si>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</si>
  <si>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</si>
  <si>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</si>
  <si>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</si>
  <si>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</si>
  <si>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</si>
  <si>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</si>
  <si>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</si>
  <si>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</si>
  <si>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</si>
  <si>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</si>
  <si>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</si>
  <si>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</si>
  <si>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</si>
  <si>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</si>
  <si>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</si>
  <si>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</si>
  <si>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</si>
  <si>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</si>
  <si>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</si>
  <si>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</si>
  <si>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</si>
  <si>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</si>
  <si>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</si>
  <si>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</si>
  <si>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</si>
  <si>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</si>
  <si>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</si>
  <si>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</si>
  <si>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</si>
  <si>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</si>
  <si>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</si>
  <si>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</si>
  <si>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</si>
  <si>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</si>
  <si>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</si>
  <si>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</si>
  <si>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</si>
  <si>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</si>
  <si>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</si>
  <si>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</si>
  <si>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</si>
  <si>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</si>
  <si>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</si>
  <si>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</si>
  <si>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</si>
  <si>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</si>
  <si>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</si>
  <si>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</si>
  <si>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</si>
  <si>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</si>
  <si>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</si>
  <si>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</si>
  <si>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</si>
  <si>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</si>
  <si>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</si>
  <si>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</si>
  <si>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</si>
  <si>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</si>
  <si>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</si>
  <si>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</si>
  <si>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</si>
  <si>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</si>
  <si>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</si>
  <si>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</si>
  <si>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</si>
  <si>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</si>
  <si>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</si>
  <si>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</si>
  <si>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</si>
  <si>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</si>
  <si>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</si>
  <si>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</si>
  <si>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</si>
  <si>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</si>
  <si>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</si>
  <si>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</si>
  <si>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</si>
  <si>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</si>
  <si>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</si>
  <si>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</si>
  <si>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</si>
  <si>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</si>
  <si>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</si>
  <si>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</si>
  <si>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</si>
  <si>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</si>
  <si>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</si>
  <si>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</si>
  <si>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</si>
  <si>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</si>
  <si>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</si>
  <si>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</si>
  <si>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</si>
  <si>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</si>
  <si>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</si>
  <si>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</si>
  <si>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</si>
  <si>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</si>
  <si>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</si>
  <si>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</si>
  <si>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</si>
  <si>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</si>
  <si>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</si>
  <si>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</si>
  <si>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</si>
  <si>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</si>
  <si>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</si>
  <si>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</si>
  <si>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</si>
  <si>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</si>
  <si>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</si>
  <si>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</si>
  <si>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</si>
  <si>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</si>
  <si>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</si>
  <si>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</si>
  <si>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</si>
  <si>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</si>
  <si>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</si>
  <si>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</si>
  <si>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</si>
  <si>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</si>
  <si>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</si>
  <si>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</si>
  <si>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</si>
  <si>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</si>
  <si>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</si>
  <si>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</si>
  <si>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</si>
  <si>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</si>
  <si>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</si>
  <si>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</si>
  <si>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</si>
  <si>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</si>
  <si>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</si>
  <si>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</si>
  <si>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</si>
  <si>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</si>
  <si>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</si>
  <si>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</si>
  <si>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</si>
  <si>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</si>
  <si>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</si>
  <si>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</si>
  <si>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</si>
  <si>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</si>
  <si>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</si>
  <si>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</si>
  <si>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</si>
  <si>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</si>
  <si>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</si>
  <si>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</si>
  <si>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</si>
  <si>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</si>
  <si>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</si>
  <si>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</si>
  <si>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</si>
  <si>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</si>
  <si>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</si>
  <si>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</si>
  <si>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</si>
  <si>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</si>
  <si>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</si>
  <si>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</si>
  <si>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</si>
  <si>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</si>
  <si>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</si>
  <si>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</si>
  <si>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</si>
  <si>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</si>
  <si>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</si>
  <si>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</si>
  <si>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</si>
  <si>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</si>
  <si>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</si>
  <si>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</si>
  <si>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</si>
  <si>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</si>
  <si>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</si>
  <si>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</si>
  <si>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</si>
  <si>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</si>
  <si>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</si>
  <si>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</si>
  <si>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</si>
  <si>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</si>
  <si>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</si>
  <si>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</si>
  <si>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</si>
  <si>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</si>
  <si>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</si>
  <si>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</si>
  <si>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</si>
  <si>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</si>
  <si>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</si>
  <si>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</si>
  <si>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</si>
  <si>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</si>
  <si>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</si>
  <si>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</si>
  <si>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</si>
  <si>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</si>
  <si>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</si>
  <si>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</si>
  <si>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</si>
  <si>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</si>
  <si>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</si>
  <si>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</si>
  <si>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</si>
  <si>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</si>
  <si>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</si>
  <si>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</si>
  <si>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</si>
  <si>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</si>
  <si>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</si>
  <si>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</si>
  <si>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</si>
  <si>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</si>
  <si>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</si>
  <si>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</si>
  <si>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</si>
  <si>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</si>
  <si>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</si>
  <si>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</si>
  <si>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</si>
  <si>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</si>
  <si>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</si>
  <si>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</si>
  <si>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</si>
  <si>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</si>
  <si>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</si>
  <si>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</si>
  <si>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</si>
  <si>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</si>
  <si>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</si>
  <si>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</si>
  <si>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</si>
  <si>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</si>
  <si>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</si>
  <si>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</si>
  <si>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</si>
  <si>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</si>
  <si>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</si>
  <si>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</si>
  <si>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</si>
  <si>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</si>
  <si>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</si>
  <si>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</si>
  <si>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</si>
  <si>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</si>
  <si>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</si>
  <si>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</si>
  <si>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</si>
  <si>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</si>
  <si>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</si>
  <si>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</si>
  <si>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</si>
  <si>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</si>
  <si>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</si>
  <si>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</si>
  <si>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</si>
  <si>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</si>
  <si>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</si>
  <si>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</si>
  <si>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</si>
  <si>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</si>
  <si>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</si>
  <si>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</si>
  <si>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</si>
  <si>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</si>
  <si>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</si>
  <si>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</si>
  <si>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</si>
  <si>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</si>
  <si>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</si>
  <si>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</si>
  <si>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</si>
  <si>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</si>
  <si>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</si>
  <si>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</si>
  <si>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</si>
  <si>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</si>
  <si>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</si>
  <si>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</si>
  <si>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</si>
  <si>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</si>
  <si>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</si>
  <si>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</si>
  <si>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</si>
  <si>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</si>
  <si>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</si>
  <si>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</si>
  <si>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</si>
  <si>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</si>
  <si>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</si>
  <si>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</si>
  <si>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</si>
  <si>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</si>
  <si>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</si>
  <si>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</si>
  <si>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</si>
  <si>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</si>
  <si>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</si>
  <si>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</si>
  <si>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</si>
  <si>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</si>
  <si>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</si>
  <si>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</si>
  <si>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</si>
  <si>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</si>
  <si>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</si>
  <si>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</si>
  <si>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</si>
  <si>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</si>
  <si>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</si>
  <si>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</si>
  <si>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</si>
  <si>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</si>
  <si>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</si>
  <si>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</si>
  <si>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</si>
  <si>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</si>
  <si>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</si>
  <si>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</si>
  <si>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</si>
  <si>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</si>
  <si>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</si>
  <si>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</si>
  <si>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</si>
  <si>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</si>
  <si>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</si>
  <si>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</si>
  <si>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</si>
  <si>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</si>
  <si>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</si>
  <si>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</si>
  <si>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</si>
  <si>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</si>
  <si>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</si>
  <si>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</si>
  <si>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</si>
  <si>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</si>
  <si>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</si>
  <si>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</si>
  <si>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</si>
  <si>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</si>
  <si>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</si>
  <si>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</si>
  <si>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</si>
  <si>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</si>
  <si>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</si>
  <si>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</si>
  <si>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</si>
  <si>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</si>
  <si>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</si>
  <si>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</si>
  <si>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</si>
  <si>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</si>
  <si>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</si>
  <si>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</si>
  <si>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</si>
  <si>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</si>
  <si>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</si>
  <si>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</si>
  <si>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</si>
  <si>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</si>
  <si>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</si>
  <si>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</si>
  <si>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</si>
  <si>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</si>
  <si>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</si>
  <si>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</si>
  <si>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</si>
  <si>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</si>
  <si>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</si>
  <si>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</si>
  <si>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</si>
  <si>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</si>
  <si>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</si>
  <si>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</si>
  <si>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</si>
  <si>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</si>
  <si>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</si>
  <si>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</si>
  <si>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</si>
  <si>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</si>
  <si>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</si>
  <si>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</si>
  <si>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</si>
  <si>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</si>
  <si>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</si>
  <si>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</si>
  <si>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</si>
  <si>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</si>
  <si>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</si>
  <si>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</si>
  <si>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</si>
  <si>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</si>
  <si>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</si>
  <si>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</si>
  <si>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</si>
  <si>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</si>
  <si>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</si>
  <si>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</si>
  <si>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</si>
  <si>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</si>
  <si>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</si>
  <si>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</si>
  <si>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</si>
  <si>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</si>
  <si>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</si>
  <si>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</si>
  <si>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</si>
  <si>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</si>
  <si>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</si>
  <si>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</si>
  <si>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</si>
  <si>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</si>
  <si>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</si>
  <si>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</si>
  <si>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</si>
  <si>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</si>
  <si>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</si>
  <si>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</si>
  <si>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</si>
  <si>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</si>
  <si>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</si>
  <si>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</si>
  <si>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</si>
  <si>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</si>
  <si>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</si>
  <si>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</si>
  <si>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</si>
  <si>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</si>
  <si>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</si>
  <si>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</si>
  <si>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</si>
  <si>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</si>
  <si>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</si>
  <si>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</si>
  <si>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</si>
  <si>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</si>
  <si>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</si>
  <si>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</si>
  <si>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</si>
  <si>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</si>
  <si>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</si>
  <si>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</si>
  <si>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</si>
  <si>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</si>
  <si>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</si>
  <si>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</si>
  <si>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</si>
  <si>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</si>
  <si>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</si>
  <si>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</si>
  <si>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</si>
  <si>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</si>
  <si>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</si>
  <si>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</si>
  <si>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</si>
  <si>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</si>
  <si>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</si>
  <si>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</si>
  <si>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</si>
  <si>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</si>
  <si>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</si>
  <si>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</si>
  <si>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</si>
  <si>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</si>
  <si>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</si>
  <si>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</si>
  <si>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</si>
  <si>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</si>
  <si>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</si>
  <si>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</si>
  <si>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</si>
  <si>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</si>
  <si>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</si>
  <si>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</si>
  <si>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</si>
  <si>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</si>
  <si>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</si>
  <si>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</si>
  <si>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</si>
  <si>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</si>
  <si>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</si>
  <si>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</si>
  <si>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</si>
  <si>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</si>
  <si>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</si>
  <si>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</si>
  <si>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</si>
  <si>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</si>
  <si>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</si>
  <si>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</si>
  <si>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</si>
  <si>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</si>
  <si>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</si>
  <si>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</si>
  <si>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</si>
  <si>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</si>
  <si>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</si>
  <si>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</si>
  <si>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</si>
  <si>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</si>
  <si>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</si>
  <si>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</si>
  <si>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</si>
  <si>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</si>
  <si>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</si>
  <si>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</si>
  <si>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</si>
  <si>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</si>
  <si>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</si>
  <si>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</si>
  <si>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</si>
  <si>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</si>
  <si>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</si>
  <si>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</si>
  <si>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</si>
  <si>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</si>
  <si>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</si>
  <si>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</si>
  <si>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</si>
  <si>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</si>
  <si>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</si>
  <si>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</si>
  <si>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</si>
  <si>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</si>
  <si>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</si>
  <si>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</si>
  <si>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</si>
  <si>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</si>
  <si>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</si>
  <si>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</si>
  <si>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</si>
  <si>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</si>
  <si>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</si>
  <si>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</si>
  <si>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</si>
  <si>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</si>
  <si>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</si>
  <si>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</si>
  <si>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</si>
  <si>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</si>
  <si>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</si>
  <si>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</si>
  <si>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</si>
  <si>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</si>
  <si>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</si>
  <si>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</si>
  <si>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</si>
  <si>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</si>
  <si>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</si>
  <si>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</si>
  <si>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</si>
  <si>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</si>
  <si>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</si>
  <si>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</si>
  <si>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</si>
  <si>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</si>
  <si>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</si>
  <si>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</si>
  <si>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</si>
  <si>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</si>
  <si>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</si>
  <si>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</si>
  <si>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</si>
  <si>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</si>
  <si>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</si>
  <si>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</si>
  <si>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</si>
  <si>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</si>
  <si>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</si>
  <si>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</si>
  <si>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</si>
  <si>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</si>
  <si>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</si>
  <si>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</si>
  <si>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</si>
  <si>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</si>
  <si>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</si>
  <si>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</si>
  <si>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</si>
  <si>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</si>
  <si>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</si>
  <si>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</si>
  <si>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</si>
  <si>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</si>
  <si>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</si>
  <si>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</si>
  <si>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</si>
  <si>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</si>
  <si>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</si>
  <si>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</si>
  <si>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</si>
  <si>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</si>
  <si>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</si>
  <si>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</si>
  <si>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</si>
  <si>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</si>
  <si>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</si>
  <si>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</si>
  <si>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</si>
  <si>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</si>
  <si>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</si>
  <si>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</si>
  <si>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</si>
  <si>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</si>
  <si>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</si>
  <si>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</si>
  <si>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</si>
  <si>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</si>
  <si>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</si>
  <si>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</si>
  <si>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</si>
  <si>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</si>
  <si>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</si>
  <si>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</si>
  <si>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</si>
  <si>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</si>
  <si>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</si>
  <si>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</si>
  <si>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</si>
  <si>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</si>
  <si>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</si>
  <si>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</si>
  <si>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</si>
  <si>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</si>
  <si>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</si>
  <si>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</si>
  <si>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</si>
  <si>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</si>
  <si>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</si>
  <si>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</si>
  <si>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</si>
  <si>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</si>
  <si>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</si>
  <si>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</si>
  <si>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</si>
  <si>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</si>
  <si>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</si>
  <si>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</si>
  <si>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</si>
  <si>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</si>
  <si>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</si>
  <si>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</si>
  <si>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</si>
  <si>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</si>
  <si>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</si>
  <si>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</si>
  <si>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</si>
  <si>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</si>
  <si>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</si>
  <si>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</si>
  <si>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</si>
  <si>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</si>
  <si>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</si>
  <si>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</si>
  <si>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</si>
  <si>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</si>
  <si>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</si>
  <si>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</si>
  <si>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</si>
  <si>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</si>
  <si>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</si>
  <si>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</si>
  <si>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</si>
  <si>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</si>
  <si>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</si>
  <si>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</si>
  <si>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</si>
  <si>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</si>
  <si>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</si>
  <si>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</si>
  <si>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</si>
  <si>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</si>
  <si>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</si>
  <si>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</si>
  <si>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</si>
  <si>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</si>
  <si>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</si>
  <si>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</si>
  <si>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</si>
  <si>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</si>
  <si>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</si>
  <si>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</si>
  <si>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</si>
  <si>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</si>
  <si>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</si>
  <si>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</si>
  <si>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</si>
  <si>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</si>
  <si>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</si>
  <si>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</si>
  <si>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</si>
  <si>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</si>
  <si>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</si>
  <si>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</si>
  <si>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</si>
  <si>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</si>
  <si>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</si>
  <si>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</si>
  <si>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</si>
  <si>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</si>
  <si>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</si>
  <si>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</si>
  <si>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</si>
  <si>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</si>
  <si>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</si>
  <si>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</si>
  <si>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</si>
  <si>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</si>
  <si>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</si>
  <si>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</si>
  <si>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</si>
  <si>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</si>
  <si>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</si>
  <si>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</si>
  <si>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</si>
  <si>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</si>
  <si>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</si>
  <si>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</si>
  <si>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</si>
  <si>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</si>
  <si>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</si>
  <si>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</si>
  <si>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</si>
  <si>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</si>
  <si>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</si>
  <si>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</si>
  <si>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</si>
  <si>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</si>
  <si>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</si>
  <si>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</si>
  <si>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</si>
  <si>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</si>
  <si>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</si>
  <si>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</si>
  <si>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</si>
  <si>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</si>
  <si>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</si>
  <si>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</si>
  <si>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</si>
  <si>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</si>
  <si>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</si>
  <si>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</si>
  <si>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</si>
  <si>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</si>
  <si>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</si>
  <si>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</si>
  <si>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</si>
  <si>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</si>
  <si>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</si>
  <si>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</si>
  <si>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</si>
  <si>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</si>
  <si>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</si>
  <si>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</si>
  <si>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</si>
  <si>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</si>
  <si>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</si>
  <si>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</si>
  <si>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</si>
  <si>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</si>
  <si>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</si>
  <si>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</si>
  <si>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</si>
  <si>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</si>
  <si>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</si>
  <si>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</si>
  <si>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</si>
  <si>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</si>
  <si>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</si>
  <si>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</si>
  <si>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</si>
  <si>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</si>
  <si>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</si>
  <si>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</si>
  <si>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</si>
  <si>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</si>
  <si>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</si>
  <si>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</si>
  <si>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</si>
  <si>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</si>
  <si>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</si>
  <si>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</si>
  <si>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</si>
  <si>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</si>
  <si>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</si>
  <si>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</si>
  <si>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</si>
  <si>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</si>
  <si>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</si>
  <si>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</si>
  <si>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</si>
  <si>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</si>
  <si>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</si>
  <si>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</si>
  <si>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</si>
  <si>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</si>
  <si>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</si>
  <si>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</si>
  <si>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</si>
  <si>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</si>
  <si>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</si>
  <si>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</si>
  <si>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</si>
  <si>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</si>
  <si>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</si>
  <si>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</si>
  <si>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</si>
  <si>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</si>
  <si>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</si>
  <si>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</si>
  <si>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</si>
  <si>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</si>
  <si>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</si>
  <si>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</si>
  <si>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</si>
  <si>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</si>
  <si>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</si>
  <si>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</si>
  <si>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</si>
  <si>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</si>
  <si>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</si>
  <si>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</si>
  <si>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</si>
  <si>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</si>
  <si>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</si>
  <si>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</si>
  <si>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</si>
  <si>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</si>
  <si>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</si>
  <si>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</si>
  <si>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</si>
  <si>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</si>
  <si>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</si>
  <si>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</si>
  <si>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</si>
  <si>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</si>
  <si>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</si>
  <si>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</si>
  <si>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</si>
  <si>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</si>
  <si>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</si>
  <si>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</si>
  <si>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</si>
  <si>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</si>
  <si>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</si>
  <si>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</si>
  <si>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</si>
  <si>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</si>
  <si>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</si>
  <si>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</si>
  <si>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</si>
  <si>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</si>
  <si>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</si>
  <si>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</si>
  <si>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</si>
  <si>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</si>
  <si>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</si>
  <si>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</si>
  <si>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</si>
  <si>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</si>
  <si>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</si>
  <si>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</si>
  <si>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</si>
  <si>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</si>
  <si>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</si>
  <si>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</si>
  <si>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</si>
  <si>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</si>
  <si>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</si>
  <si>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</si>
  <si>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</si>
  <si>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</si>
  <si>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</si>
  <si>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</si>
  <si>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</si>
  <si>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</si>
  <si>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</si>
  <si>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</si>
  <si>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</si>
  <si>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</si>
  <si>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</si>
  <si>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</si>
  <si>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</si>
  <si>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</si>
  <si>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</si>
  <si>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</si>
  <si>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</si>
  <si>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</si>
  <si>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</si>
  <si>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</si>
  <si>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</si>
  <si>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</si>
  <si>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</si>
  <si>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</si>
  <si>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</si>
  <si>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</si>
  <si>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</si>
  <si>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</si>
  <si>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</si>
  <si>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</si>
  <si>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</si>
  <si>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</si>
  <si>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</si>
  <si>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</si>
  <si>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</si>
  <si>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</si>
  <si>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</si>
  <si>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</si>
  <si>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</si>
  <si>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</si>
  <si>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</si>
  <si>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</si>
  <si>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</si>
  <si>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</si>
  <si>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</si>
  <si>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</si>
  <si>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</si>
  <si>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</si>
  <si>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</si>
  <si>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</si>
  <si>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</si>
  <si>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</si>
  <si>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</si>
  <si>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</si>
  <si>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</si>
  <si>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</si>
  <si>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</si>
  <si>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</si>
  <si>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</si>
  <si>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</si>
  <si>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</si>
  <si>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</si>
  <si>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</si>
  <si>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</si>
  <si>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</si>
  <si>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</si>
  <si>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</si>
  <si>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</si>
  <si>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</si>
  <si>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</si>
  <si>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</si>
  <si>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</si>
  <si>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</si>
  <si>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</si>
  <si>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</si>
  <si>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</si>
  <si>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</si>
  <si>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</si>
  <si>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</si>
  <si>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</si>
  <si>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</si>
  <si>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</si>
  <si>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</si>
  <si>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</si>
  <si>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</si>
  <si>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</si>
  <si>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</si>
  <si>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</si>
  <si>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</si>
  <si>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</si>
  <si>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</si>
  <si>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</si>
  <si>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</si>
  <si>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</si>
  <si>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</si>
  <si>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</si>
  <si>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</si>
  <si>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</si>
  <si>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</si>
  <si>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</si>
  <si>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</si>
  <si>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</si>
  <si>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</si>
  <si>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</si>
  <si>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</si>
  <si>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</si>
  <si>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</si>
  <si>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</si>
  <si>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</si>
  <si>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</si>
  <si>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</si>
  <si>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</si>
  <si>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</si>
  <si>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</si>
  <si>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</si>
  <si>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</si>
  <si>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</si>
  <si>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</si>
  <si>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</si>
  <si>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</si>
  <si>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</si>
  <si>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</si>
  <si>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</si>
  <si>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</si>
  <si>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</si>
  <si>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</si>
  <si>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</si>
  <si>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</si>
  <si>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</si>
  <si>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</si>
  <si>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</si>
  <si>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</si>
  <si>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</si>
  <si>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</si>
  <si>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</si>
  <si>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</si>
  <si>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</si>
  <si>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</si>
  <si>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</si>
  <si>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</si>
  <si>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</si>
  <si>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</si>
  <si>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</si>
  <si>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</si>
  <si>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</si>
  <si>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</si>
  <si>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</si>
  <si>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</si>
  <si>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</si>
  <si>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</si>
  <si>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</si>
  <si>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</si>
  <si>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</si>
  <si>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</si>
  <si>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</si>
  <si>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</si>
  <si>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</si>
  <si>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</si>
  <si>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</si>
  <si>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</si>
  <si>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</si>
  <si>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</si>
  <si>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</si>
  <si>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</si>
  <si>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</si>
  <si>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</si>
  <si>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</si>
  <si>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</si>
  <si>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</si>
  <si>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</si>
  <si>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</si>
  <si>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</si>
  <si>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</si>
  <si>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</si>
  <si>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</si>
  <si>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</si>
  <si>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</si>
  <si>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</si>
  <si>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</si>
  <si>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</si>
  <si>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</si>
  <si>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</si>
  <si>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</si>
  <si>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</si>
  <si>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</si>
  <si>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</si>
  <si>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</si>
  <si>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</si>
  <si>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</si>
  <si>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</si>
  <si>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</si>
  <si>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</si>
  <si>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</si>
  <si>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</si>
  <si>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</si>
  <si>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</si>
  <si>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</si>
  <si>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</si>
  <si>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</si>
  <si>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</si>
  <si>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</si>
  <si>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</si>
  <si>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</si>
  <si>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</si>
  <si>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</si>
  <si>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</si>
  <si>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</si>
  <si>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</si>
  <si>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</si>
  <si>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</si>
  <si>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</si>
  <si>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</si>
  <si>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</si>
  <si>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</si>
  <si>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</si>
  <si>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</si>
  <si>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</si>
  <si>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</si>
  <si>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</si>
  <si>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</si>
  <si>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</si>
  <si>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</si>
  <si>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</si>
  <si>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</si>
  <si>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</si>
  <si>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</si>
  <si>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</si>
  <si>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</si>
  <si>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</si>
  <si>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</si>
  <si>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</si>
  <si>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</si>
  <si>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</si>
  <si>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</si>
  <si>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</si>
  <si>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</si>
  <si>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</si>
  <si>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</si>
  <si>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</si>
  <si>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</si>
  <si>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</si>
  <si>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</si>
  <si>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</si>
  <si>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</si>
  <si>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</si>
  <si>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</si>
  <si>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</si>
  <si>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</si>
  <si>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</si>
  <si>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</si>
  <si>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</si>
  <si>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</si>
  <si>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</si>
  <si>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</si>
  <si>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</si>
  <si>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</si>
  <si>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</si>
  <si>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</si>
  <si>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</si>
  <si>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</si>
  <si>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</si>
  <si>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</si>
  <si>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</si>
  <si>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</si>
  <si>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</si>
  <si>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</si>
  <si>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</si>
  <si>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</si>
  <si>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</si>
  <si>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</si>
  <si>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</si>
  <si>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</si>
  <si>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</si>
  <si>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</si>
  <si>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</si>
  <si>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</si>
  <si>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</si>
  <si>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</si>
  <si>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</si>
  <si>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</si>
  <si>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</si>
  <si>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</si>
  <si>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</si>
  <si>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</si>
  <si>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</si>
  <si>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</si>
  <si>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</si>
  <si>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</si>
  <si>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</si>
  <si>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</si>
  <si>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</si>
  <si>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</si>
  <si>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</si>
  <si>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</si>
  <si>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</si>
  <si>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</si>
  <si>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</si>
  <si>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</si>
  <si>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</si>
  <si>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</si>
  <si>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</si>
  <si>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</si>
  <si>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</si>
  <si>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</si>
  <si>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</si>
  <si>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</si>
  <si>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</si>
  <si>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</si>
  <si>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</si>
  <si>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</si>
  <si>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</si>
  <si>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</si>
  <si>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</si>
  <si>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</si>
  <si>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</si>
  <si>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</si>
  <si>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</si>
  <si>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</si>
  <si>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</si>
  <si>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</si>
  <si>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</si>
  <si>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</si>
  <si>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</si>
  <si>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</si>
  <si>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</si>
  <si>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</si>
  <si>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</si>
  <si>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</si>
  <si>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</si>
  <si>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</si>
  <si>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</si>
  <si>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</si>
  <si>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</si>
  <si>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</si>
  <si>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</si>
  <si>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</si>
  <si>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</si>
  <si>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</si>
  <si>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</si>
  <si>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</si>
  <si>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</si>
  <si>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</si>
  <si>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</si>
  <si>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</si>
  <si>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</si>
  <si>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</si>
  <si>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</si>
  <si>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</si>
  <si>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</si>
  <si>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</si>
  <si>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</si>
  <si>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</si>
  <si>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</si>
  <si>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</si>
  <si>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</si>
  <si>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</si>
  <si>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</si>
  <si>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</si>
  <si>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</si>
  <si>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</si>
  <si>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</si>
  <si>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</si>
  <si>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</si>
  <si>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</si>
  <si>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</si>
  <si>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</si>
  <si>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</si>
  <si>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</si>
  <si>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</si>
  <si>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</si>
  <si>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</si>
  <si>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</si>
  <si>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</si>
  <si>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</si>
  <si>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</si>
  <si>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</si>
  <si>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</si>
  <si>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</si>
  <si>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</si>
  <si>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</si>
  <si>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</si>
  <si>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</si>
  <si>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</si>
  <si>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</si>
  <si>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</si>
  <si>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</si>
  <si>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</si>
  <si>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</si>
  <si>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</si>
  <si>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</si>
  <si>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</si>
  <si>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</si>
  <si>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</si>
  <si>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</si>
  <si>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</si>
  <si>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</si>
  <si>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</si>
  <si>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</si>
  <si>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</si>
  <si>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</si>
  <si>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</si>
  <si>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</si>
  <si>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</si>
  <si>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</si>
  <si>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</si>
  <si>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</si>
  <si>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</si>
  <si>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</si>
  <si>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</si>
  <si>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</si>
  <si>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</si>
  <si>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</si>
  <si>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</si>
  <si>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</si>
  <si>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</si>
  <si>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</si>
  <si>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</si>
  <si>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</si>
  <si>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</si>
  <si>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</si>
  <si>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</si>
  <si>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</si>
  <si>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</si>
  <si>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</si>
  <si>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</si>
  <si>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</si>
  <si>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</si>
  <si>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</si>
  <si>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</si>
  <si>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</si>
  <si>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</si>
  <si>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</si>
  <si>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</si>
  <si>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</si>
  <si>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</si>
  <si>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</si>
  <si>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</si>
  <si>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</si>
  <si>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</si>
  <si>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</si>
  <si>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</si>
  <si>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</si>
  <si>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</si>
  <si>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</si>
  <si>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</si>
  <si>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</si>
  <si>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</si>
  <si>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</si>
  <si>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</si>
  <si>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</si>
  <si>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</si>
  <si>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</si>
  <si>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</si>
  <si>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</si>
  <si>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</si>
  <si>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</si>
  <si>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</si>
  <si>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</si>
  <si>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</si>
  <si>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</si>
  <si>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</si>
  <si>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</si>
  <si>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</si>
  <si>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</si>
  <si>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</si>
  <si>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</si>
  <si>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</si>
  <si>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</si>
  <si>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</si>
  <si>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</si>
  <si>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</si>
  <si>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</si>
  <si>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</si>
  <si>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</si>
  <si>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</si>
  <si>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</si>
  <si>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</si>
  <si>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</si>
  <si>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</si>
  <si>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</si>
  <si>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</si>
  <si>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</si>
  <si>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</si>
  <si>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</si>
  <si>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</si>
  <si>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</si>
  <si>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</si>
  <si>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</si>
  <si>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</si>
  <si>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</si>
  <si>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</si>
  <si>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</si>
  <si>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</si>
  <si>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</si>
  <si>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</si>
  <si>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</si>
  <si>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</si>
  <si>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</si>
  <si>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</si>
  <si>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</si>
  <si>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</si>
  <si>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</si>
  <si>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</si>
  <si>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</si>
  <si>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</si>
  <si>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</si>
  <si>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</si>
  <si>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</si>
  <si>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</si>
  <si>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</si>
  <si>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</si>
  <si>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</si>
  <si>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</si>
  <si>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</si>
  <si>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</si>
  <si>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</si>
  <si>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</si>
  <si>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</si>
  <si>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</si>
  <si>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</si>
  <si>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</si>
  <si>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</si>
  <si>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</si>
  <si>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</si>
  <si>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</si>
  <si>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</si>
  <si>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</si>
  <si>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</si>
  <si>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</si>
  <si>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</si>
  <si>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</si>
  <si>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</si>
  <si>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</si>
  <si>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</si>
  <si>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</si>
  <si>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</si>
  <si>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</si>
  <si>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</si>
  <si>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</si>
  <si>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</si>
  <si>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</si>
  <si>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</si>
  <si>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</si>
  <si>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</si>
  <si>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</si>
  <si>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</si>
  <si>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</si>
  <si>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</si>
  <si>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</si>
  <si>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</si>
  <si>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</si>
  <si>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</si>
  <si>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</si>
  <si>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</si>
  <si>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</si>
  <si>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</si>
  <si>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</si>
  <si>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</si>
  <si>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</si>
  <si>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</si>
  <si>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</si>
  <si>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</si>
  <si>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</si>
  <si>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</si>
  <si>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</si>
  <si>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</si>
  <si>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</si>
  <si>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</si>
  <si>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</si>
  <si>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</si>
  <si>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</si>
  <si>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</si>
  <si>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</si>
  <si>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</si>
  <si>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</si>
  <si>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</si>
  <si>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</si>
  <si>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</si>
  <si>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</si>
  <si>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</si>
  <si>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</si>
  <si>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</si>
  <si>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</si>
  <si>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</si>
  <si>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</si>
  <si>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</si>
  <si>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</si>
  <si>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</si>
  <si>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</si>
  <si>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</si>
  <si>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</si>
  <si>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</si>
  <si>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</si>
  <si>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</si>
  <si>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</si>
  <si>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</si>
  <si>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</si>
  <si>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</si>
  <si>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</si>
  <si>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</si>
  <si>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</si>
  <si>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</si>
  <si>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</si>
  <si>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</si>
  <si>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</si>
  <si>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</si>
  <si>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</si>
  <si>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</si>
  <si>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</si>
  <si>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</si>
  <si>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</si>
  <si>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</si>
  <si>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</si>
  <si>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</si>
  <si>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</si>
  <si>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</si>
  <si>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</si>
  <si>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</si>
  <si>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</si>
  <si>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</si>
  <si>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</si>
  <si>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</si>
  <si>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</si>
  <si>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</si>
  <si>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</si>
  <si>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</si>
  <si>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</si>
  <si>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</si>
  <si>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</si>
  <si>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</si>
  <si>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</si>
  <si>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</si>
  <si>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</si>
  <si>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</si>
  <si>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</si>
  <si>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</si>
  <si>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</si>
  <si>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</si>
  <si>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</si>
  <si>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</si>
  <si>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</si>
  <si>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</si>
  <si>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</si>
  <si>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</si>
  <si>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</si>
  <si>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</si>
  <si>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</si>
  <si>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</si>
  <si>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</si>
  <si>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</si>
  <si>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</si>
  <si>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</si>
  <si>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</si>
  <si>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</si>
  <si>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</si>
  <si>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</si>
  <si>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</si>
  <si>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</si>
  <si>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</si>
  <si>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</si>
  <si>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</si>
  <si>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</si>
  <si>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</si>
  <si>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</si>
  <si>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</si>
  <si>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</si>
  <si>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</si>
  <si>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</si>
  <si>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</si>
  <si>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</si>
  <si>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</si>
  <si>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</si>
  <si>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</si>
  <si>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</si>
  <si>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</si>
  <si>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</si>
  <si>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</si>
  <si>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</si>
  <si>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</si>
  <si>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</si>
  <si>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</si>
  <si>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</si>
  <si>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</si>
  <si>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</si>
  <si>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</si>
  <si>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</si>
  <si>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</si>
  <si>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</si>
  <si>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</si>
  <si>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</si>
  <si>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</si>
  <si>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</si>
  <si>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</si>
  <si>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</si>
  <si>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</si>
  <si>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</si>
  <si>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</si>
  <si>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</si>
  <si>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</si>
  <si>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</si>
  <si>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</si>
  <si>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</si>
  <si>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</si>
  <si>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</si>
  <si>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</si>
  <si>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</si>
  <si>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</si>
  <si>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</si>
  <si>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</si>
  <si>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</si>
  <si>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</si>
  <si>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</si>
  <si>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</si>
  <si>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</si>
  <si>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</si>
  <si>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</si>
  <si>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</si>
  <si>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</si>
  <si>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</si>
  <si>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</si>
  <si>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</si>
  <si>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</si>
  <si>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</si>
  <si>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</si>
  <si>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</si>
  <si>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</si>
  <si>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</si>
  <si>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</si>
  <si>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</si>
  <si>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</si>
  <si>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</si>
  <si>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</si>
  <si>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</si>
  <si>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</si>
  <si>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</si>
  <si>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</si>
  <si>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</si>
  <si>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</si>
  <si>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</si>
  <si>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</si>
  <si>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</si>
  <si>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</si>
  <si>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</si>
  <si>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</si>
  <si>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</si>
  <si>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</si>
  <si>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</si>
  <si>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</si>
  <si>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</si>
  <si>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</si>
  <si>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</si>
  <si>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</si>
  <si>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</si>
  <si>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</si>
  <si>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</si>
  <si>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</si>
  <si>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</si>
  <si>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</si>
  <si>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</si>
  <si>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</si>
  <si>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</si>
  <si>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</si>
  <si>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</si>
  <si>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</si>
  <si>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</si>
  <si>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</si>
  <si>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</si>
  <si>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</si>
  <si>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</si>
  <si>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</si>
  <si>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</si>
  <si>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</si>
  <si>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</si>
  <si>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</si>
  <si>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</si>
  <si>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</si>
  <si>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</si>
  <si>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</si>
  <si>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</si>
  <si>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</si>
  <si>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</si>
  <si>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</si>
  <si>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</si>
  <si>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</si>
  <si>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</si>
  <si>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</si>
  <si>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</si>
  <si>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</si>
  <si>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</si>
  <si>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</si>
  <si>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</si>
  <si>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</si>
  <si>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</si>
  <si>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</si>
  <si>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</si>
  <si>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</si>
  <si>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</si>
  <si>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</si>
  <si>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</si>
  <si>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</si>
  <si>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</si>
  <si>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</si>
  <si>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</si>
  <si>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</si>
  <si>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</si>
  <si>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</si>
  <si>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</si>
  <si>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</si>
  <si>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</si>
  <si>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</si>
  <si>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</si>
  <si>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</si>
  <si>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</si>
  <si>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</si>
  <si>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</si>
  <si>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</si>
  <si>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</si>
  <si>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</si>
  <si>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</si>
  <si>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</si>
  <si>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</si>
  <si>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</si>
  <si>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</si>
  <si>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</si>
  <si>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</si>
  <si>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</si>
  <si>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</si>
  <si>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</si>
  <si>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</si>
  <si>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</si>
  <si>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</si>
  <si>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</si>
  <si>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</si>
  <si>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</si>
  <si>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</si>
  <si>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</si>
  <si>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</si>
  <si>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</si>
  <si>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</si>
  <si>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</si>
  <si>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</si>
  <si>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</si>
  <si>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</si>
  <si>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</si>
  <si>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</si>
  <si>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</si>
  <si>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</si>
  <si>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</si>
  <si>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</si>
  <si>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</si>
  <si>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</si>
  <si>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</si>
  <si>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</si>
  <si>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</si>
  <si>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</si>
  <si>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</si>
  <si>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</si>
  <si>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</si>
  <si>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</si>
  <si>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</si>
  <si>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</si>
  <si>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</si>
  <si>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</si>
  <si>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</si>
  <si>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</si>
  <si>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</si>
  <si>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</si>
  <si>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</si>
  <si>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</si>
  <si>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</si>
  <si>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</si>
  <si>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</si>
  <si>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</si>
  <si>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</si>
  <si>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</si>
  <si>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</si>
  <si>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</si>
  <si>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</si>
  <si>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</si>
  <si>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</si>
  <si>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</si>
  <si>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</si>
  <si>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</si>
  <si>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</si>
  <si>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</si>
  <si>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</si>
  <si>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</si>
  <si>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</si>
  <si>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</si>
  <si>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</si>
  <si>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</si>
  <si>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</si>
  <si>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</si>
  <si>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</si>
  <si>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</si>
  <si>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</si>
  <si>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</si>
  <si>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</si>
  <si>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</si>
  <si>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</si>
  <si>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</si>
  <si>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</si>
  <si>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</si>
  <si>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</si>
  <si>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</si>
  <si>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</si>
  <si>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</si>
  <si>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</si>
  <si>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</si>
  <si>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</si>
  <si>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</si>
  <si>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</si>
  <si>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</si>
  <si>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</si>
  <si>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</si>
  <si>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</si>
  <si>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</si>
  <si>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</si>
  <si>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</si>
  <si>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</si>
  <si>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</si>
  <si>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</si>
  <si>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</si>
  <si>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</si>
  <si>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</si>
  <si>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</si>
  <si>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</si>
  <si>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</si>
  <si>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</si>
  <si>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</si>
  <si>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</si>
  <si>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</si>
  <si>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</si>
  <si>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</si>
  <si>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</si>
  <si>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</si>
  <si>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</si>
  <si>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</si>
  <si>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</si>
  <si>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</si>
  <si>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</si>
  <si>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</si>
  <si>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</si>
  <si>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</si>
  <si>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</si>
  <si>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</si>
  <si>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</si>
  <si>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</si>
  <si>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</si>
  <si>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</si>
  <si>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</si>
  <si>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</si>
  <si>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</si>
  <si>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</si>
  <si>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</si>
  <si>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</si>
  <si>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</si>
  <si>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</si>
  <si>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</si>
  <si>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</si>
  <si>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</si>
  <si>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</si>
  <si>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</si>
  <si>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</si>
  <si>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</si>
  <si>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</si>
  <si>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</si>
  <si>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</si>
  <si>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</si>
  <si>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</si>
  <si>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</si>
  <si>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</si>
  <si>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</si>
  <si>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</si>
  <si>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</si>
  <si>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</si>
  <si>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</si>
  <si>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</si>
  <si>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</si>
  <si>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</si>
  <si>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</si>
  <si>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</si>
  <si>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</si>
  <si>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</si>
  <si>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</si>
  <si>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</si>
  <si>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</si>
  <si>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</si>
  <si>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</si>
  <si>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</si>
  <si>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</si>
  <si>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</si>
  <si>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</si>
  <si>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</si>
  <si>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</si>
  <si>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</si>
  <si>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</si>
  <si>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</si>
  <si>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</si>
  <si>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</si>
  <si>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</si>
  <si>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</si>
  <si>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</si>
  <si>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</si>
  <si>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</si>
  <si>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</si>
  <si>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</si>
  <si>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</si>
  <si>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</si>
  <si>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</si>
  <si>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</si>
  <si>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</si>
  <si>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</si>
  <si>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</si>
  <si>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</si>
  <si>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</si>
  <si>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</si>
  <si>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</si>
  <si>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</si>
  <si>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</si>
  <si>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</si>
  <si>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</si>
  <si>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</si>
  <si>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</si>
  <si>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</si>
  <si>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</si>
  <si>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</si>
  <si>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</si>
  <si>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</si>
  <si>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</si>
  <si>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</si>
  <si>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</si>
  <si>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</si>
  <si>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</si>
  <si>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</si>
  <si>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</si>
  <si>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</si>
  <si>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</si>
  <si>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</si>
  <si>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</si>
  <si>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</si>
  <si>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</si>
  <si>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</si>
  <si>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</si>
  <si>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</si>
  <si>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</si>
  <si>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</si>
  <si>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</si>
  <si>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</si>
  <si>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</si>
  <si>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</si>
  <si>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</si>
  <si>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</si>
  <si>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</si>
  <si>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</si>
  <si>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</si>
  <si>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</si>
  <si>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</si>
  <si>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</si>
  <si>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</si>
  <si>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</si>
  <si>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</si>
  <si>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</si>
  <si>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</si>
  <si>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</si>
  <si>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</si>
  <si>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</si>
  <si>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</si>
  <si>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</si>
  <si>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</si>
  <si>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</si>
  <si>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</si>
  <si>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</si>
  <si>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</si>
  <si>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</si>
  <si>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</si>
  <si>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</si>
  <si>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</si>
  <si>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</si>
  <si>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</si>
  <si>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</si>
  <si>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</si>
  <si>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</si>
  <si>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</si>
  <si>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</si>
  <si>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</si>
  <si>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</si>
  <si>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</si>
  <si>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</si>
  <si>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</si>
  <si>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</si>
  <si>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</si>
  <si>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</si>
  <si>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</si>
  <si>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</si>
  <si>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</si>
  <si>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</si>
  <si>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</si>
  <si>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</si>
  <si>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</si>
  <si>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</si>
  <si>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</si>
  <si>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</si>
  <si>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</si>
  <si>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</si>
  <si>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</si>
  <si>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</si>
  <si>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</si>
  <si>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</si>
  <si>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</si>
  <si>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</si>
  <si>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</si>
  <si>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</si>
  <si>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</si>
  <si>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</si>
  <si>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</si>
  <si>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</si>
  <si>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</si>
  <si>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</si>
  <si>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</si>
  <si>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</si>
  <si>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</si>
  <si>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</si>
  <si>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</si>
  <si>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</si>
  <si>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</si>
  <si>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</si>
  <si>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</si>
  <si>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</si>
  <si>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</si>
  <si>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</si>
  <si>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</si>
  <si>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</si>
  <si>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</si>
  <si>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</si>
  <si>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</si>
  <si>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</si>
  <si>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</si>
  <si>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</si>
  <si>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</si>
  <si>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</si>
  <si>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</si>
  <si>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</si>
  <si>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</si>
  <si>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</si>
  <si>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</si>
  <si>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</si>
  <si>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</si>
  <si>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</si>
  <si>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</si>
  <si>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</si>
  <si>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</si>
  <si>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</si>
  <si>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</si>
  <si>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</si>
  <si>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</si>
  <si>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</si>
  <si>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</si>
  <si>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</si>
  <si>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</si>
  <si>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</si>
  <si>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</si>
  <si>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</si>
  <si>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</si>
  <si>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</si>
  <si>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</si>
  <si>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</si>
  <si>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</si>
  <si>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</si>
  <si>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</si>
  <si>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</si>
  <si>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</si>
  <si>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</si>
  <si>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</si>
  <si>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</si>
  <si>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</si>
  <si>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</si>
  <si>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</si>
  <si>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</si>
  <si>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</si>
  <si>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</si>
  <si>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</si>
  <si>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</si>
  <si>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</si>
  <si>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</si>
  <si>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</si>
  <si>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</si>
  <si>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</si>
  <si>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</si>
  <si>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</si>
  <si>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</si>
  <si>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</si>
  <si>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</si>
  <si>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</si>
  <si>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</si>
  <si>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</si>
  <si>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</si>
  <si>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</si>
  <si>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</si>
  <si>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</si>
  <si>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</si>
  <si>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</si>
  <si>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</si>
  <si>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</si>
  <si>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</si>
  <si>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</si>
  <si>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</si>
  <si>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</si>
  <si>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</si>
  <si>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</si>
  <si>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</si>
  <si>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</si>
  <si>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</si>
  <si>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</si>
  <si>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</si>
  <si>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</si>
  <si>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</si>
  <si>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</si>
  <si>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</si>
  <si>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</si>
  <si>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</si>
  <si>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</si>
  <si>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</si>
  <si>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</si>
  <si>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</si>
  <si>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</si>
  <si>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</si>
  <si>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</si>
  <si>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</si>
  <si>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</si>
  <si>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</si>
  <si>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</si>
  <si>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</si>
  <si>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</si>
  <si>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</si>
  <si>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</si>
  <si>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</si>
  <si>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</si>
  <si>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</si>
  <si>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</si>
  <si>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</si>
  <si>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</si>
  <si>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</si>
  <si>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</si>
  <si>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</si>
  <si>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</si>
  <si>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</si>
  <si>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</si>
  <si>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</si>
  <si>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</si>
  <si>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</si>
  <si>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</si>
  <si>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</si>
  <si>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</si>
  <si>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</si>
  <si>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</si>
  <si>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</si>
  <si>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</si>
  <si>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</si>
  <si>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</si>
  <si>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</si>
  <si>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</si>
  <si>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</si>
  <si>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</si>
  <si>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</si>
  <si>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</si>
  <si>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</si>
  <si>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</si>
  <si>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</si>
  <si>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</si>
  <si>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</si>
  <si>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</si>
  <si>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</si>
  <si>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</si>
  <si>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</si>
  <si>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</si>
  <si>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</si>
  <si>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</si>
  <si>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</si>
  <si>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</si>
  <si>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</si>
  <si>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</si>
  <si>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</si>
  <si>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</si>
  <si>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</si>
  <si>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</si>
  <si>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</si>
  <si>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</si>
  <si>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</si>
  <si>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</si>
  <si>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</si>
  <si>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</si>
  <si>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</si>
  <si>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</si>
  <si>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</si>
  <si>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</si>
  <si>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</si>
  <si>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</si>
  <si>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</si>
  <si>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</si>
  <si>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</si>
  <si>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</si>
  <si>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</si>
  <si>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</si>
  <si>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</si>
  <si>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</si>
  <si>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</si>
  <si>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</si>
  <si>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</si>
  <si>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</si>
  <si>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</si>
  <si>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</si>
  <si>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</si>
  <si>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</si>
  <si>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</si>
  <si>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</si>
  <si>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</si>
  <si>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</si>
  <si>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</si>
  <si>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</si>
  <si>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</si>
  <si>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</si>
  <si>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</si>
  <si>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</si>
  <si>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</si>
  <si>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</si>
  <si>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</si>
  <si>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</si>
  <si>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</si>
  <si>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</si>
  <si>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</si>
  <si>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</si>
  <si>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</si>
  <si>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</si>
  <si>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</si>
  <si>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</si>
  <si>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</si>
  <si>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</si>
  <si>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</si>
  <si>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</si>
  <si>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</si>
  <si>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</si>
  <si>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</si>
  <si>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</si>
  <si>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</si>
  <si>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</si>
  <si>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</si>
  <si>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</si>
  <si>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</si>
  <si>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</si>
  <si>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</si>
  <si>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</si>
  <si>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</si>
  <si>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</si>
  <si>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</si>
  <si>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</si>
  <si>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</si>
  <si>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</si>
  <si>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</si>
  <si>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</si>
  <si>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</si>
  <si>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</si>
  <si>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</si>
  <si>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</si>
  <si>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</si>
  <si>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</si>
  <si>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</si>
  <si>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</si>
  <si>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</si>
  <si>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</si>
  <si>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</si>
  <si>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</si>
  <si>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</si>
  <si>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</si>
  <si>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</si>
  <si>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</si>
  <si>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</si>
  <si>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</si>
  <si>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</si>
  <si>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</si>
  <si>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</si>
  <si>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</si>
  <si>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</si>
  <si>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</si>
  <si>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</si>
  <si>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</si>
  <si>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</si>
  <si>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</si>
  <si>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</si>
  <si>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</si>
  <si>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</si>
  <si>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</si>
  <si>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</si>
  <si>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</si>
  <si>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</si>
  <si>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</si>
  <si>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</si>
  <si>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</si>
  <si>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</si>
  <si>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</si>
  <si>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</si>
  <si>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</si>
  <si>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</si>
  <si>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</si>
  <si>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</si>
  <si>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</si>
  <si>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</si>
  <si>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</si>
  <si>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</si>
  <si>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</si>
  <si>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</si>
  <si>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</si>
  <si>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</si>
  <si>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</si>
  <si>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</si>
  <si>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</si>
  <si>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</si>
  <si>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</si>
  <si>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</si>
  <si>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</si>
  <si>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</si>
  <si>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</si>
  <si>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</si>
  <si>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</si>
  <si>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</si>
  <si>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</si>
  <si>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</si>
  <si>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</si>
  <si>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</si>
  <si>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</si>
  <si>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</si>
  <si>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</si>
  <si>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</si>
  <si>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</si>
  <si>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</si>
  <si>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</si>
  <si>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</si>
  <si>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</si>
  <si>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</si>
  <si>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</si>
  <si>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</si>
  <si>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</si>
  <si>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</si>
  <si>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</si>
  <si>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</si>
  <si>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</si>
  <si>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</si>
  <si>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</si>
  <si>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</si>
  <si>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</si>
  <si>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</si>
  <si>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</si>
  <si>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</si>
  <si>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</si>
  <si>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</si>
  <si>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</si>
  <si>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</si>
  <si>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</si>
  <si>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</si>
  <si>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</si>
  <si>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</si>
  <si>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</si>
  <si>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</si>
  <si>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</si>
  <si>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</si>
  <si>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</si>
  <si>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</si>
  <si>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</si>
  <si>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</si>
  <si>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</si>
  <si>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</si>
  <si>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</si>
  <si>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</si>
  <si>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</si>
  <si>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</si>
  <si>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</si>
  <si>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</si>
  <si>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</si>
  <si>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</si>
  <si>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</si>
  <si>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</si>
  <si>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</si>
  <si>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</si>
  <si>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</si>
  <si>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</si>
  <si>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</si>
  <si>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</si>
  <si>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</si>
  <si>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</si>
  <si>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</si>
  <si>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</si>
  <si>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</si>
  <si>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</si>
  <si>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</si>
  <si>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</si>
  <si>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</si>
  <si>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</si>
  <si>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</si>
  <si>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</si>
  <si>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</si>
  <si>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</si>
  <si>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</si>
  <si>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</si>
  <si>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</si>
  <si>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</si>
  <si>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</si>
  <si>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</si>
  <si>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</si>
  <si>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</si>
  <si>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</si>
  <si>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</si>
  <si>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</si>
  <si>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</si>
  <si>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</si>
  <si>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</si>
  <si>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</si>
  <si>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</si>
  <si>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</si>
  <si>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</si>
  <si>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</si>
  <si>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</si>
  <si>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</si>
  <si>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</si>
  <si>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</si>
  <si>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</si>
  <si>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</si>
  <si>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</si>
  <si>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</si>
  <si>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</si>
  <si>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</si>
  <si>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</si>
  <si>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</si>
  <si>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</si>
  <si>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</si>
  <si>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</si>
  <si>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</si>
  <si>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</si>
  <si>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</si>
  <si>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</si>
  <si>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</si>
  <si>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</si>
  <si>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</si>
  <si>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</si>
  <si>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</si>
  <si>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</si>
  <si>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</si>
  <si>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</si>
  <si>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</si>
  <si>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</si>
  <si>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</si>
  <si>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</si>
  <si>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</si>
  <si>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</si>
  <si>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</si>
  <si>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</si>
  <si>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</si>
  <si>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</si>
  <si>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</si>
  <si>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</si>
  <si>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</si>
  <si>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</si>
  <si>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</si>
  <si>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</si>
  <si>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</si>
  <si>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</si>
  <si>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</si>
  <si>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</si>
  <si>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</si>
  <si>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</si>
  <si>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</si>
  <si>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</si>
  <si>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</si>
  <si>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</si>
  <si>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</si>
  <si>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</si>
  <si>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</si>
  <si>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</si>
  <si>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</si>
  <si>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</si>
  <si>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</si>
  <si>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</si>
  <si>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</si>
  <si>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</si>
  <si>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</si>
  <si>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</si>
  <si>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</si>
  <si>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</si>
  <si>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</si>
  <si>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</si>
  <si>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</si>
  <si>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</si>
  <si>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</si>
  <si>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</si>
  <si>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</si>
  <si>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</si>
  <si>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</si>
  <si>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</si>
  <si>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</si>
  <si>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</si>
  <si>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</si>
  <si>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</si>
  <si>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</si>
  <si>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</si>
  <si>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</si>
  <si>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</si>
  <si>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</si>
  <si>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</si>
  <si>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</si>
  <si>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</si>
  <si>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</si>
  <si>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</si>
  <si>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</si>
  <si>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</si>
  <si>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</si>
  <si>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</si>
  <si>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</si>
  <si>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</si>
  <si>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</si>
  <si>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</si>
  <si>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</si>
  <si>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</si>
  <si>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</si>
  <si>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</si>
  <si>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</si>
  <si>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</si>
  <si>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</si>
  <si>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</si>
  <si>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</si>
  <si>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</si>
  <si>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</si>
  <si>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</si>
  <si>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</si>
  <si>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</si>
  <si>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</si>
  <si>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</si>
  <si>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</si>
  <si>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</si>
  <si>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</si>
  <si>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</si>
  <si>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</si>
  <si>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</si>
  <si>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</si>
  <si>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</si>
  <si>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</si>
  <si>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</si>
  <si>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</si>
  <si>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</si>
  <si>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</si>
  <si>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</si>
  <si>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</si>
  <si>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</si>
  <si>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</si>
  <si>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</si>
  <si>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</si>
  <si>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</si>
  <si>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</si>
  <si>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</si>
  <si>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</si>
  <si>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</si>
  <si>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</si>
  <si>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</si>
  <si>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</si>
  <si>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</si>
  <si>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</si>
  <si>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</si>
  <si>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</si>
  <si>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</si>
  <si>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</si>
  <si>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</si>
  <si>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</si>
  <si>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</si>
  <si>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</si>
  <si>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</si>
  <si>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</si>
  <si>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</si>
  <si>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</si>
  <si>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</si>
  <si>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</si>
  <si>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</si>
  <si>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</si>
  <si>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</si>
  <si>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</si>
  <si>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</si>
  <si>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</si>
  <si>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</si>
  <si>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</si>
  <si>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</si>
  <si>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</si>
  <si>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</si>
  <si>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</si>
  <si>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</si>
  <si>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</si>
  <si>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</si>
  <si>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</si>
  <si>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</si>
  <si>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</si>
  <si>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</si>
  <si>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</si>
  <si>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</si>
  <si>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</si>
  <si>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</si>
  <si>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</si>
  <si>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</si>
  <si>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</si>
  <si>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</si>
  <si>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</si>
  <si>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</si>
  <si>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</si>
  <si>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</si>
  <si>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</si>
  <si>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</si>
  <si>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</si>
  <si>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</si>
  <si>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</si>
  <si>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</si>
  <si>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</si>
  <si>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</si>
  <si>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</si>
  <si>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</si>
  <si>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</si>
  <si>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</si>
  <si>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</si>
  <si>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</si>
  <si>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</si>
  <si>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</si>
  <si>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</si>
  <si>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</si>
  <si>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</si>
  <si>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</si>
  <si>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</si>
  <si>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</si>
  <si>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</si>
  <si>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</si>
  <si>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</si>
  <si>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</si>
  <si>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</si>
  <si>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</si>
  <si>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</si>
  <si>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</si>
  <si>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</si>
  <si>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</si>
  <si>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</si>
  <si>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</si>
  <si>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</si>
  <si>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</si>
  <si>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</si>
  <si>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</si>
  <si>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</si>
  <si>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</si>
  <si>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</si>
  <si>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</si>
  <si>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</si>
  <si>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</si>
  <si>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</si>
  <si>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</si>
  <si>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</si>
  <si>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</si>
  <si>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</si>
  <si>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</si>
  <si>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</si>
  <si>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</si>
  <si>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</si>
  <si>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</si>
  <si>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</si>
  <si>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</si>
  <si>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</si>
  <si>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</si>
  <si>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</si>
  <si>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</si>
  <si>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</si>
  <si>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</si>
  <si>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</si>
  <si>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</si>
  <si>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</si>
  <si>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</si>
  <si>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</si>
  <si>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</si>
  <si>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</si>
  <si>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</si>
  <si>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</si>
  <si>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</si>
  <si>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</si>
  <si>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</si>
  <si>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</si>
  <si>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</si>
  <si>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</si>
  <si>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</si>
  <si>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</si>
  <si>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</si>
  <si>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</si>
  <si>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</si>
  <si>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</si>
  <si>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</si>
  <si>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</si>
  <si>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</si>
  <si>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</si>
  <si>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</si>
  <si>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</si>
  <si>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</si>
  <si>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</si>
  <si>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</si>
  <si>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</si>
  <si>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</si>
  <si>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</si>
  <si>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</si>
  <si>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</si>
  <si>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</si>
  <si>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</si>
  <si>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</si>
  <si>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</si>
  <si>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</si>
  <si>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</si>
  <si>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</si>
  <si>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</si>
  <si>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</si>
  <si>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</si>
  <si>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</si>
  <si>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</si>
  <si>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</si>
  <si>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</si>
  <si>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</si>
  <si>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</si>
  <si>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</si>
  <si>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</si>
  <si>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</si>
  <si>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</si>
  <si>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</si>
  <si>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</si>
  <si>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</si>
  <si>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</si>
  <si>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</si>
  <si>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</si>
  <si>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</si>
  <si>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</si>
  <si>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</si>
  <si>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</si>
  <si>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</si>
  <si>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</si>
  <si>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</si>
  <si>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</si>
  <si>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</si>
  <si>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</si>
  <si>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</si>
  <si>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</si>
  <si>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</si>
  <si>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</si>
  <si>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</si>
  <si>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</si>
  <si>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</si>
  <si>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</si>
  <si>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</si>
  <si>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</si>
  <si>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</si>
  <si>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</si>
  <si>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</si>
  <si>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</si>
  <si>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</si>
  <si>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</si>
  <si>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</si>
  <si>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</si>
  <si>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</si>
  <si>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</si>
  <si>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</si>
  <si>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</si>
  <si>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</si>
  <si>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</si>
  <si>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</si>
  <si>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</si>
  <si>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</si>
  <si>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</si>
  <si>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</si>
  <si>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</si>
  <si>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</si>
  <si>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</si>
  <si>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</si>
  <si>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</si>
  <si>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</si>
  <si>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</si>
  <si>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</si>
  <si>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</si>
  <si>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</si>
  <si>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</si>
  <si>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</si>
  <si>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</si>
  <si>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</si>
  <si>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</si>
  <si>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</si>
  <si>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</si>
  <si>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</si>
  <si>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</si>
  <si>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</si>
  <si>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</si>
  <si>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</si>
  <si>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</si>
  <si>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</si>
  <si>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</si>
  <si>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</si>
  <si>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</si>
  <si>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</si>
  <si>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</si>
  <si>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</si>
  <si>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</si>
  <si>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</si>
  <si>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</si>
  <si>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</si>
  <si>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</si>
  <si>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</si>
  <si>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</si>
  <si>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</si>
  <si>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</si>
  <si>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</si>
  <si>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</si>
  <si>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</si>
  <si>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</si>
  <si>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</si>
  <si>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</si>
  <si>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</si>
  <si>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</si>
  <si>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</si>
  <si>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</si>
  <si>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</si>
  <si>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</si>
  <si>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</si>
  <si>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</si>
  <si>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</si>
  <si>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</si>
  <si>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</si>
  <si>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</si>
  <si>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</si>
  <si>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</si>
  <si>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</si>
  <si>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</si>
  <si>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</si>
  <si>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</si>
  <si>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</si>
  <si>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</si>
  <si>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</si>
  <si>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</si>
  <si>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</si>
  <si>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</si>
  <si>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</si>
  <si>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</si>
  <si>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</si>
  <si>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</si>
  <si>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</si>
  <si>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</si>
  <si>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</si>
  <si>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</si>
  <si>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</si>
  <si>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</si>
  <si>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</si>
  <si>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</si>
  <si>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</si>
  <si>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</si>
  <si>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</si>
  <si>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</si>
  <si>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</si>
  <si>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</si>
  <si>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</si>
  <si>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</si>
  <si>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</si>
  <si>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</si>
  <si>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</si>
  <si>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</si>
  <si>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</si>
  <si>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</si>
  <si>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</si>
  <si>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</si>
  <si>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</si>
  <si>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</si>
  <si>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</si>
  <si>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</si>
  <si>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</si>
  <si>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</si>
  <si>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</si>
  <si>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</si>
  <si>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</si>
  <si>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</si>
  <si>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</si>
  <si>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</si>
  <si>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</si>
  <si>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</si>
  <si>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</si>
  <si>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</si>
  <si>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</si>
  <si>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</si>
  <si>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</si>
  <si>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</si>
  <si>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</si>
  <si>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</si>
  <si>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</si>
  <si>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</si>
  <si>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</si>
  <si>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</si>
  <si>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</si>
  <si>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</si>
  <si>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</si>
  <si>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</si>
  <si>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</si>
  <si>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</si>
  <si>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</si>
  <si>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</si>
  <si>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</si>
  <si>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</si>
  <si>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</si>
  <si>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</si>
  <si>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</si>
  <si>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</si>
  <si>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</si>
  <si>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</si>
  <si>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</si>
  <si>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</si>
  <si>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</si>
  <si>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</si>
  <si>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</si>
  <si>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</si>
  <si>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</si>
  <si>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</si>
  <si>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</si>
  <si>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</si>
  <si>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</si>
  <si>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</si>
  <si>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</si>
  <si>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</si>
  <si>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</si>
  <si>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</si>
  <si>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</si>
  <si>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</si>
  <si>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</si>
  <si>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</si>
  <si>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</si>
  <si>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</si>
  <si>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</si>
  <si>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</si>
  <si>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</si>
  <si>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</si>
  <si>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</si>
  <si>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</si>
  <si>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</si>
  <si>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</si>
  <si>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</si>
  <si>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</si>
  <si>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</si>
  <si>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</si>
  <si>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</si>
  <si>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</si>
  <si>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</si>
  <si>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</si>
  <si>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</si>
  <si>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</si>
  <si>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</si>
  <si>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</si>
  <si>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</si>
  <si>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</si>
  <si>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</si>
  <si>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</si>
  <si>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</si>
  <si>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</si>
  <si>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</si>
  <si>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</si>
  <si>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</si>
  <si>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</si>
  <si>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</si>
  <si>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</si>
  <si>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</si>
  <si>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</si>
  <si>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</si>
  <si>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</si>
  <si>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</si>
  <si>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</si>
  <si>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</si>
  <si>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</si>
  <si>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</si>
  <si>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</si>
  <si>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</si>
  <si>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</si>
  <si>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</si>
  <si>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</si>
  <si>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</si>
  <si>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</si>
  <si>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</si>
  <si>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</si>
  <si>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</si>
  <si>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</si>
  <si>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</si>
  <si>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</si>
  <si>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</si>
  <si>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</si>
  <si>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</si>
  <si>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</si>
  <si>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</si>
  <si>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</si>
  <si>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</si>
  <si>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</si>
  <si>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</si>
  <si>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</si>
  <si>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</si>
  <si>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</si>
  <si>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</si>
  <si>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</si>
  <si>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</si>
  <si>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</si>
  <si>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</si>
  <si>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</si>
  <si>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</si>
  <si>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</si>
  <si>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</si>
  <si>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</si>
  <si>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</si>
  <si>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</si>
  <si>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</si>
  <si>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</si>
  <si>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</si>
  <si>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</si>
  <si>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</si>
  <si>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</si>
  <si>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</si>
  <si>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</si>
  <si>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</si>
  <si>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</si>
  <si>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</si>
  <si>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</si>
  <si>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</si>
  <si>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</si>
  <si>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</si>
  <si>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</si>
  <si>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</si>
  <si>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</si>
  <si>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</si>
  <si>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</si>
  <si>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</si>
  <si>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</si>
  <si>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</si>
  <si>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</si>
  <si>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</si>
  <si>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</si>
  <si>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</si>
  <si>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</si>
  <si>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</si>
  <si>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</si>
  <si>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</si>
  <si>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</si>
  <si>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</si>
  <si>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</si>
  <si>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</si>
  <si>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</si>
  <si>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</si>
  <si>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</si>
  <si>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</si>
  <si>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</si>
  <si>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</si>
  <si>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</si>
  <si>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</si>
  <si>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</si>
  <si>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</si>
  <si>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</si>
  <si>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</si>
  <si>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</si>
  <si>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</si>
  <si>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</si>
  <si>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</si>
  <si>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</si>
  <si>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</si>
  <si>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</si>
  <si>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</si>
  <si>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</si>
  <si>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</si>
  <si>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</si>
  <si>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</si>
  <si>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</si>
  <si>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</si>
  <si>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</si>
  <si>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</si>
  <si>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</si>
  <si>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</si>
  <si>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</si>
  <si>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</si>
  <si>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</si>
  <si>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</si>
  <si>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</si>
  <si>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</si>
  <si>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</si>
  <si>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</si>
  <si>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</si>
  <si>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</si>
  <si>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</si>
  <si>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</si>
  <si>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</si>
  <si>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</si>
  <si>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</si>
  <si>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</si>
  <si>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</si>
  <si>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</si>
  <si>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</si>
  <si>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</si>
  <si>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</si>
  <si>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</si>
  <si>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</si>
  <si>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</si>
  <si>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</si>
  <si>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</si>
  <si>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</si>
  <si>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</si>
  <si>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</si>
  <si>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</si>
  <si>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</si>
  <si>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</si>
  <si>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</si>
  <si>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</si>
  <si>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</si>
  <si>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</si>
  <si>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</si>
  <si>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</si>
  <si>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</si>
  <si>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</si>
  <si>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</si>
  <si>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</si>
  <si>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</si>
  <si>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</si>
  <si>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</si>
  <si>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</si>
  <si>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</si>
  <si>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</si>
  <si>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</si>
  <si>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</si>
  <si>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</si>
  <si>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</si>
  <si>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</si>
  <si>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</si>
  <si>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</si>
  <si>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</si>
  <si>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</si>
  <si>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</si>
  <si>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</si>
  <si>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</si>
  <si>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</si>
  <si>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</si>
  <si>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</si>
  <si>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</si>
  <si>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</si>
  <si>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</si>
  <si>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</si>
  <si>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</si>
  <si>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</si>
  <si>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</si>
  <si>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</si>
  <si>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</si>
  <si>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</si>
  <si>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</si>
  <si>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</si>
  <si>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</si>
  <si>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</si>
  <si>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</si>
  <si>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</si>
  <si>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</si>
  <si>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</si>
  <si>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</si>
  <si>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</si>
  <si>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</si>
  <si>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</si>
  <si>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</si>
  <si>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</si>
  <si>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</si>
  <si>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</si>
  <si>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</si>
  <si>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</si>
  <si>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</si>
  <si>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</si>
  <si>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</si>
  <si>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</si>
  <si>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</si>
  <si>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</si>
  <si>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</si>
  <si>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</si>
  <si>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</si>
  <si>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</si>
  <si>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</si>
  <si>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</si>
  <si>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</si>
  <si>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</si>
  <si>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</si>
  <si>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</si>
  <si>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</si>
  <si>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</si>
  <si>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</si>
  <si>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</si>
  <si>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</si>
  <si>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</si>
  <si>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</si>
  <si>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</si>
  <si>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</si>
  <si>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</si>
  <si>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</si>
  <si>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</si>
  <si>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</si>
  <si>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</si>
  <si>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</si>
  <si>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</si>
  <si>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</si>
  <si>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</si>
  <si>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</si>
  <si>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</si>
  <si>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</si>
  <si>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</si>
  <si>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</si>
  <si>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</si>
  <si>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</si>
  <si>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</si>
  <si>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</si>
  <si>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</si>
  <si>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</si>
  <si>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</si>
  <si>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</si>
  <si>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</si>
  <si>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</si>
  <si>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</si>
  <si>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</si>
  <si>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</si>
  <si>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</si>
  <si>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</si>
  <si>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</si>
  <si>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</si>
  <si>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</si>
  <si>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</si>
  <si>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</si>
  <si>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</si>
  <si>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</si>
  <si>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</si>
  <si>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</si>
  <si>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</si>
  <si>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</si>
  <si>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</si>
  <si>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</si>
  <si>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</si>
  <si>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</si>
  <si>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</si>
  <si>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</si>
  <si>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</si>
  <si>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</si>
  <si>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</si>
  <si>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</si>
  <si>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</si>
  <si>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</si>
  <si>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</si>
  <si>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</si>
  <si>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</si>
  <si>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</si>
  <si>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</si>
  <si>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</si>
  <si>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</si>
  <si>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</si>
  <si>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</si>
  <si>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</si>
  <si>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</si>
  <si>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</si>
  <si>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</si>
  <si>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</si>
  <si>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</si>
  <si>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</si>
  <si>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</si>
  <si>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</si>
  <si>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</si>
  <si>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</si>
  <si>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</si>
  <si>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</si>
  <si>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</si>
  <si>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</si>
  <si>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</si>
  <si>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</si>
  <si>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</si>
  <si>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</si>
  <si>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</si>
  <si>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</si>
  <si>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</si>
  <si>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</si>
  <si>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</si>
  <si>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</si>
  <si>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</si>
  <si>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</si>
  <si>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</si>
  <si>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</si>
  <si>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</si>
  <si>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</si>
  <si>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</si>
  <si>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</si>
  <si>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</si>
  <si>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</si>
  <si>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</si>
  <si>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</si>
  <si>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</si>
  <si>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</si>
  <si>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</si>
  <si>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</si>
  <si>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</si>
  <si>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</si>
  <si>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</si>
  <si>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</si>
  <si>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</si>
  <si>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</si>
  <si>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</si>
  <si>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</si>
  <si>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</si>
  <si>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</si>
  <si>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</si>
  <si>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</si>
  <si>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</si>
  <si>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</si>
  <si>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</si>
  <si>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</si>
  <si>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</si>
  <si>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</si>
  <si>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</si>
  <si>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</si>
  <si>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</si>
  <si>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</si>
  <si>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</si>
  <si>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</si>
  <si>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</si>
  <si>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</si>
  <si>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</si>
  <si>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</si>
  <si>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</si>
  <si>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</si>
  <si>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</si>
  <si>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</si>
  <si>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</si>
  <si>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</si>
  <si>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</si>
  <si>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</si>
  <si>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</si>
  <si>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</si>
  <si>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</si>
  <si>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</si>
  <si>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</si>
  <si>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</si>
  <si>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</si>
  <si>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</si>
  <si>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</si>
  <si>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</si>
  <si>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</si>
  <si>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</si>
  <si>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</si>
  <si>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</si>
  <si>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</si>
  <si>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</si>
  <si>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</si>
  <si>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</si>
  <si>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</si>
  <si>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</si>
  <si>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</si>
  <si>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</si>
  <si>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</si>
  <si>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</si>
  <si>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</si>
  <si>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</si>
  <si>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</si>
  <si>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</si>
  <si>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</si>
  <si>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</si>
  <si>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</si>
  <si>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</si>
  <si>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</si>
  <si>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</si>
  <si>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</si>
  <si>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</si>
  <si>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</si>
  <si>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</si>
  <si>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</si>
  <si>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</si>
  <si>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</si>
  <si>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</si>
  <si>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</si>
  <si>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</si>
  <si>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</si>
  <si>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</si>
  <si>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</si>
  <si>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</si>
  <si>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</si>
  <si>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</si>
  <si>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</si>
  <si>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</si>
  <si>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</si>
  <si>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</si>
  <si>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</si>
  <si>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</si>
  <si>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</si>
  <si>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</si>
  <si>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</si>
  <si>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</si>
  <si>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</si>
  <si>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</si>
  <si>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</si>
  <si>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</si>
  <si>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</si>
  <si>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</si>
  <si>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</si>
  <si>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</si>
  <si>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</si>
  <si>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</si>
  <si>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</si>
  <si>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</si>
  <si>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</si>
  <si>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</si>
  <si>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</si>
  <si>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</si>
  <si>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</si>
  <si>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</si>
  <si>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</si>
  <si>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</si>
  <si>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</si>
  <si>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</si>
  <si>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</si>
  <si>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</si>
  <si>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</si>
  <si>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</si>
  <si>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</si>
  <si>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</si>
  <si>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</si>
  <si>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</si>
  <si>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</si>
  <si>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</si>
  <si>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</si>
  <si>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</si>
  <si>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</si>
  <si>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</si>
  <si>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</si>
  <si>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</si>
  <si>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</si>
  <si>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</si>
  <si>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</si>
  <si>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</si>
  <si>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</si>
  <si>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</si>
  <si>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</si>
  <si>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</si>
  <si>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</si>
  <si>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</si>
  <si>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</si>
  <si>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</si>
  <si>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</si>
  <si>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</si>
  <si>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</si>
  <si>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</si>
  <si>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</si>
  <si>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</si>
  <si>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</si>
  <si>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</si>
  <si>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</si>
  <si>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</si>
  <si>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</si>
  <si>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</si>
  <si>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</si>
  <si>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</si>
  <si>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</si>
  <si>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</si>
  <si>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</si>
  <si>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</si>
  <si>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</si>
  <si>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</si>
  <si>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</si>
  <si>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</si>
  <si>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</si>
  <si>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</si>
  <si>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</si>
  <si>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</si>
  <si>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</si>
  <si>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</si>
  <si>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</si>
  <si>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</si>
  <si>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</si>
  <si>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</si>
  <si>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</si>
  <si>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</si>
  <si>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</si>
  <si>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</si>
  <si>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</si>
  <si>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</si>
  <si>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</si>
  <si>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</si>
  <si>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</si>
  <si>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</si>
  <si>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</si>
  <si>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</si>
  <si>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</si>
  <si>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</si>
  <si>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</si>
  <si>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</si>
  <si>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</si>
  <si>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</si>
  <si>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</si>
  <si>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</si>
  <si>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</si>
  <si>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</si>
  <si>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</si>
  <si>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</si>
  <si>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</si>
  <si>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</si>
  <si>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</si>
  <si>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</si>
  <si>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</si>
  <si>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</si>
  <si>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</si>
  <si>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</si>
  <si>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</si>
  <si>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</si>
  <si>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</si>
  <si>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</si>
  <si>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</si>
  <si>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</si>
  <si>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</si>
  <si>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</si>
  <si>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</si>
  <si>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</si>
  <si>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</si>
  <si>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</si>
  <si>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</si>
  <si>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</si>
  <si>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</si>
  <si>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</si>
  <si>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</si>
  <si>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</si>
  <si>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</si>
  <si>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</si>
  <si>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</si>
  <si>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</si>
  <si>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</si>
  <si>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</si>
  <si>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</si>
  <si>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</si>
  <si>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</si>
  <si>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</si>
  <si>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</si>
  <si>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</si>
  <si>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</si>
  <si>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</si>
  <si>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</si>
  <si>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</si>
  <si>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</si>
  <si>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</si>
  <si>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</si>
  <si>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</si>
  <si>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</si>
  <si>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</si>
  <si>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</si>
  <si>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</si>
  <si>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</si>
  <si>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</si>
  <si>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</si>
  <si>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</si>
  <si>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</si>
  <si>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</si>
  <si>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</si>
  <si>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</si>
  <si>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</si>
  <si>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</si>
  <si>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</si>
  <si>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</si>
  <si>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</si>
  <si>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</si>
  <si>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</si>
  <si>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</si>
  <si>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</si>
  <si>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</si>
  <si>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</si>
  <si>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</si>
  <si>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</si>
  <si>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</si>
  <si>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</si>
  <si>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</si>
  <si>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</si>
  <si>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</si>
  <si>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</si>
  <si>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</si>
  <si>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</si>
  <si>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</si>
  <si>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</si>
  <si>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</si>
  <si>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</si>
  <si>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</si>
  <si>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</si>
  <si>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</si>
  <si>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</si>
  <si>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</si>
  <si>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</si>
  <si>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</si>
  <si>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</si>
  <si>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</si>
  <si>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</si>
  <si>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</si>
  <si>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</si>
  <si>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</si>
  <si>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</si>
  <si>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</si>
  <si>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</si>
  <si>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</si>
  <si>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</si>
  <si>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</si>
  <si>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</si>
  <si>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</si>
  <si>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</si>
  <si>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</si>
  <si>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</si>
  <si>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</si>
  <si>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</si>
  <si>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</si>
  <si>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</si>
  <si>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</si>
  <si>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</si>
  <si>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</si>
  <si>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</si>
  <si>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</si>
  <si>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</si>
  <si>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</si>
  <si>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</si>
  <si>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</si>
  <si>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</si>
  <si>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</si>
  <si>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</si>
  <si>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</si>
  <si>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</si>
  <si>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</si>
  <si>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</si>
  <si>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</si>
  <si>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</si>
  <si>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</si>
  <si>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</si>
  <si>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</si>
  <si>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</si>
  <si>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</si>
  <si>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</si>
  <si>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</si>
  <si>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</si>
  <si>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</si>
  <si>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</si>
  <si>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</si>
  <si>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</si>
  <si>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</si>
  <si>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</si>
  <si>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</si>
  <si>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</si>
  <si>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</si>
  <si>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</si>
  <si>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</si>
  <si>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</si>
  <si>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</si>
  <si>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</si>
  <si>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</si>
  <si>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</si>
  <si>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</si>
  <si>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</si>
  <si>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</si>
  <si>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</si>
  <si>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</si>
  <si>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</si>
  <si>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</si>
  <si>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</si>
  <si>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</si>
  <si>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</si>
  <si>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</si>
  <si>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</si>
  <si>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</si>
  <si>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</si>
  <si>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</si>
  <si>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</si>
  <si>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</si>
  <si>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</si>
  <si>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</si>
  <si>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</si>
  <si>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</si>
  <si>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</si>
  <si>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</si>
  <si>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</si>
  <si>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</si>
  <si>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</si>
  <si>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</si>
  <si>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</si>
  <si>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</si>
  <si>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</si>
  <si>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</si>
  <si>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</si>
  <si>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</si>
  <si>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</si>
  <si>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</si>
  <si>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</si>
  <si>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</si>
  <si>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</si>
  <si>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</si>
  <si>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</si>
  <si>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</si>
  <si>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</si>
  <si>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</si>
  <si>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</si>
  <si>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</si>
  <si>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</si>
  <si>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</si>
  <si>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</si>
  <si>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</si>
  <si>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</si>
  <si>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</si>
  <si>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</si>
  <si>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</si>
  <si>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</si>
  <si>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</si>
  <si>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</si>
  <si>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</si>
  <si>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</si>
  <si>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</si>
  <si>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</si>
  <si>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</si>
  <si>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</si>
  <si>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</si>
  <si>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</si>
  <si>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</si>
  <si>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</si>
  <si>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</si>
  <si>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</si>
  <si>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</si>
  <si>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</si>
  <si>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</si>
  <si>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</si>
  <si>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</si>
  <si>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</si>
  <si>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</si>
  <si>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</si>
  <si>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</si>
  <si>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</si>
  <si>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</si>
  <si>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</si>
  <si>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</si>
  <si>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</si>
  <si>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</si>
  <si>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</si>
  <si>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</si>
  <si>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</si>
  <si>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</si>
  <si>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</si>
  <si>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</si>
  <si>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</si>
  <si>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</si>
  <si>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</si>
  <si>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</si>
  <si>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</si>
  <si>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</si>
  <si>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</si>
  <si>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</si>
  <si>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</si>
  <si>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</si>
  <si>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</si>
  <si>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</si>
  <si>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</si>
  <si>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</si>
  <si>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</si>
  <si>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</si>
  <si>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</si>
  <si>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</si>
  <si>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</si>
  <si>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</si>
  <si>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</si>
  <si>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</si>
  <si>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</si>
  <si>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</si>
  <si>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</si>
  <si>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</si>
  <si>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</si>
  <si>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</si>
  <si>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</si>
  <si>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</si>
  <si>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</si>
  <si>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</si>
  <si>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</si>
  <si>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</si>
  <si>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</si>
  <si>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</si>
  <si>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</si>
  <si>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</si>
  <si>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</si>
  <si>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</si>
  <si>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</si>
  <si>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</si>
  <si>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</si>
  <si>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</si>
  <si>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</si>
  <si>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</si>
  <si>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</si>
  <si>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</si>
  <si>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</si>
  <si>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</si>
  <si>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</si>
  <si>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</si>
  <si>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</si>
  <si>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</si>
  <si>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</si>
  <si>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</si>
  <si>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</si>
  <si>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</si>
  <si>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</si>
  <si>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</si>
  <si>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</si>
  <si>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</si>
  <si>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</si>
  <si>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</si>
  <si>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</si>
  <si>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</si>
  <si>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</si>
  <si>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</si>
  <si>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</si>
  <si>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</si>
  <si>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</si>
  <si>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</si>
  <si>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</si>
  <si>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</si>
  <si>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</si>
  <si>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</si>
  <si>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</si>
  <si>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</si>
  <si>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</si>
  <si>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</si>
  <si>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</si>
  <si>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</si>
  <si>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</si>
  <si>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</si>
  <si>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</si>
  <si>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</si>
  <si>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</si>
  <si>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</si>
  <si>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</si>
  <si>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</si>
  <si>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</si>
  <si>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</si>
  <si>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</si>
  <si>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</si>
  <si>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</si>
  <si>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</si>
  <si>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</si>
  <si>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</si>
  <si>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</si>
  <si>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</si>
  <si>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</si>
  <si>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</si>
  <si>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</si>
  <si>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</si>
  <si>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</si>
  <si>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</si>
  <si>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</si>
  <si>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</si>
  <si>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</si>
  <si>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</si>
  <si>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</si>
  <si>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</si>
  <si>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</si>
  <si>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</si>
  <si>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</si>
  <si>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</si>
  <si>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</si>
  <si>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</si>
  <si>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</si>
  <si>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</si>
  <si>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</si>
  <si>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</si>
  <si>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</si>
  <si>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</si>
  <si>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</si>
  <si>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</si>
  <si>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</si>
  <si>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</si>
  <si>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</si>
  <si>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</si>
  <si>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</si>
  <si>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</si>
  <si>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</si>
  <si>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</si>
  <si>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</si>
  <si>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</si>
  <si>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</si>
  <si>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</si>
  <si>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</si>
  <si>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</si>
  <si>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</si>
  <si>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</si>
  <si>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</si>
  <si>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</si>
  <si>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</si>
  <si>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</si>
  <si>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</si>
  <si>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</si>
  <si>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</si>
  <si>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</si>
  <si>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</si>
  <si>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</si>
  <si>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</si>
  <si>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</si>
  <si>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</si>
  <si>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</si>
  <si>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</si>
  <si>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</si>
  <si>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</si>
  <si>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</si>
  <si>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</si>
  <si>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</si>
  <si>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</si>
  <si>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</si>
  <si>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</si>
  <si>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</si>
  <si>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</si>
  <si>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</si>
  <si>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</si>
  <si>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</si>
  <si>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</si>
  <si>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</si>
  <si>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</si>
  <si>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</si>
  <si>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</si>
  <si>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</si>
  <si>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</si>
  <si>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</si>
  <si>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</si>
  <si>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</si>
  <si>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</si>
  <si>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</si>
  <si>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</si>
  <si>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</si>
  <si>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</si>
  <si>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</si>
  <si>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</si>
  <si>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</si>
  <si>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</si>
  <si>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</si>
  <si>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</si>
  <si>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</si>
  <si>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</si>
  <si>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</si>
  <si>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</si>
  <si>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</si>
  <si>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</si>
  <si>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</si>
  <si>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</si>
  <si>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</si>
  <si>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</si>
  <si>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</si>
  <si>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</si>
  <si>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</si>
  <si>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</si>
  <si>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</si>
  <si>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</si>
  <si>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</si>
  <si>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</si>
  <si>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</si>
  <si>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</si>
  <si>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</si>
  <si>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</si>
  <si>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</si>
  <si>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</si>
  <si>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</si>
  <si>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</si>
  <si>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</si>
  <si>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</si>
  <si>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</si>
  <si>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</si>
  <si>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</si>
  <si>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</si>
  <si>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</si>
  <si>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</si>
  <si>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</si>
  <si>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</si>
  <si>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</si>
  <si>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</si>
  <si>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</si>
  <si>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</si>
  <si>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</si>
  <si>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</si>
  <si>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</si>
  <si>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</si>
  <si>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</si>
  <si>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</si>
  <si>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</si>
  <si>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</si>
  <si>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</si>
  <si>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</si>
  <si>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</si>
  <si>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</si>
  <si>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</si>
  <si>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</si>
  <si>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</si>
  <si>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</si>
  <si>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</si>
  <si>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</si>
  <si>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</si>
  <si>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</si>
  <si>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</si>
  <si>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</si>
  <si>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</si>
  <si>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</si>
  <si>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</si>
  <si>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</si>
  <si>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</si>
  <si>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</si>
  <si>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</si>
  <si>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</si>
  <si>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</si>
  <si>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</si>
  <si>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</si>
  <si>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</si>
  <si>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</si>
  <si>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</si>
  <si>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</si>
  <si>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</si>
  <si>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</si>
  <si>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</si>
  <si>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</si>
  <si>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</si>
  <si>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</si>
  <si>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</si>
  <si>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</si>
  <si>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</si>
  <si>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</si>
  <si>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</si>
  <si>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</si>
  <si>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</si>
  <si>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</si>
  <si>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</si>
  <si>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</si>
  <si>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</si>
  <si>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</si>
  <si>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</si>
  <si>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</si>
  <si>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</si>
  <si>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</si>
  <si>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</si>
  <si>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</si>
  <si>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</si>
  <si>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</si>
  <si>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</si>
  <si>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</si>
  <si>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</si>
  <si>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</si>
  <si>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</si>
  <si>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</si>
  <si>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</si>
  <si>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</si>
  <si>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</si>
  <si>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</si>
  <si>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</si>
  <si>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</si>
  <si>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</si>
  <si>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</si>
  <si>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</si>
  <si>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</si>
  <si>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</si>
  <si>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</si>
  <si>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</si>
  <si>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</si>
  <si>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</si>
  <si>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</si>
  <si>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</si>
  <si>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</si>
  <si>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</si>
  <si>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</si>
  <si>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</si>
  <si>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</si>
  <si>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</si>
  <si>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</si>
  <si>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</si>
  <si>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</si>
  <si>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</si>
  <si>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</si>
  <si>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</si>
  <si>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</si>
  <si>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</si>
  <si>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</si>
  <si>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</si>
  <si>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</si>
  <si>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</si>
  <si>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</si>
  <si>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</si>
  <si>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</si>
  <si>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</si>
  <si>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</si>
  <si>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</si>
  <si>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</si>
  <si>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</si>
  <si>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</si>
  <si>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</si>
  <si>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</si>
  <si>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</si>
  <si>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</si>
  <si>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</si>
  <si>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</si>
  <si>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</si>
  <si>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</si>
  <si>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</si>
  <si>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</si>
  <si>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</si>
  <si>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</si>
  <si>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</si>
  <si>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</si>
  <si>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</si>
  <si>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</si>
  <si>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</si>
  <si>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</si>
  <si>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</si>
  <si>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</si>
  <si>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</si>
  <si>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</si>
  <si>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</si>
  <si>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</si>
  <si>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</si>
  <si>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</si>
  <si>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</si>
  <si>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</si>
  <si>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</si>
  <si>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</si>
  <si>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</si>
  <si>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</si>
  <si>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</si>
  <si>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</si>
  <si>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</si>
  <si>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</si>
  <si>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</si>
  <si>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</si>
  <si>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</si>
  <si>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</si>
  <si>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</si>
  <si>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</si>
  <si>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</si>
  <si>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</si>
  <si>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</si>
  <si>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</si>
  <si>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</si>
  <si>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</si>
  <si>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</si>
  <si>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</si>
  <si>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</si>
  <si>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</si>
  <si>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</si>
  <si>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</si>
  <si>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</si>
  <si>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</si>
  <si>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</si>
  <si>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</si>
  <si>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</si>
  <si>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</si>
  <si>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</si>
  <si>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</si>
  <si>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</si>
  <si>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</si>
  <si>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</si>
  <si>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</si>
  <si>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</si>
  <si>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</si>
  <si>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</si>
  <si>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</si>
  <si>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</si>
  <si>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</si>
  <si>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</si>
  <si>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</si>
  <si>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</si>
  <si>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</si>
  <si>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</si>
  <si>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</si>
  <si>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</si>
  <si>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</si>
  <si>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</si>
  <si>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</si>
  <si>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</si>
  <si>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</si>
  <si>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</si>
  <si>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</si>
  <si>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</si>
  <si>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</si>
  <si>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</si>
  <si>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</si>
  <si>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</si>
  <si>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</si>
  <si>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</si>
  <si>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</si>
  <si>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</si>
  <si>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</si>
  <si>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</si>
  <si>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</si>
  <si>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</si>
  <si>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</si>
  <si>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</si>
  <si>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</si>
  <si>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</si>
  <si>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</si>
  <si>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</si>
  <si>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</si>
  <si>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</si>
  <si>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</si>
  <si>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</si>
  <si>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</si>
  <si>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</si>
  <si>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</si>
  <si>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</si>
  <si>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</si>
  <si>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</si>
  <si>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</si>
  <si>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</si>
  <si>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</si>
  <si>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</si>
  <si>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</si>
  <si>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</si>
  <si>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</si>
  <si>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</si>
  <si>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</si>
  <si>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</si>
  <si>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</si>
  <si>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</si>
  <si>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</si>
  <si>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</si>
  <si>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</si>
  <si>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</si>
  <si>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</si>
  <si>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</si>
  <si>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</si>
  <si>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</si>
  <si>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</si>
  <si>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</si>
  <si>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</si>
  <si>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</si>
  <si>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</si>
  <si>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</si>
  <si>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</si>
  <si>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</si>
  <si>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</si>
  <si>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</si>
  <si>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</si>
  <si>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</si>
  <si>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</si>
  <si>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</si>
  <si>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</si>
  <si>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</si>
  <si>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</si>
  <si>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</si>
  <si>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</si>
  <si>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</si>
  <si>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</si>
  <si>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</si>
  <si>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</si>
  <si>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</si>
  <si>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</si>
  <si>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</si>
  <si>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</si>
  <si>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</si>
  <si>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</si>
  <si>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</si>
  <si>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</si>
  <si>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</si>
  <si>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</si>
  <si>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</si>
  <si>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</si>
  <si>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</si>
  <si>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</si>
  <si>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</si>
  <si>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</si>
  <si>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</si>
  <si>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</si>
  <si>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</si>
  <si>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</si>
  <si>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</si>
  <si>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</si>
  <si>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</si>
  <si>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</si>
  <si>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</si>
  <si>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</si>
  <si>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</si>
  <si>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</si>
  <si>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</si>
  <si>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</si>
  <si>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</si>
  <si>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</si>
  <si>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</si>
  <si>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</si>
  <si>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</si>
  <si>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</si>
  <si>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</si>
  <si>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</si>
  <si>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</si>
  <si>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</si>
  <si>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</si>
  <si>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</si>
  <si>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</si>
  <si>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</si>
  <si>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</si>
  <si>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</si>
  <si>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</si>
  <si>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</si>
  <si>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</si>
  <si>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</si>
  <si>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</si>
  <si>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</si>
  <si>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</si>
  <si>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</si>
  <si>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</si>
  <si>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</si>
  <si>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</si>
  <si>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</si>
  <si>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</si>
  <si>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</si>
  <si>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</si>
  <si>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</si>
  <si>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</si>
  <si>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</si>
  <si>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</si>
  <si>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</si>
  <si>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</si>
  <si>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</si>
  <si>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</si>
  <si>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</si>
  <si>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</si>
  <si>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</si>
  <si>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</si>
  <si>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</si>
  <si>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</si>
  <si>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</si>
  <si>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</si>
  <si>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</si>
  <si>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</si>
  <si>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</si>
  <si>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</si>
  <si>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</si>
  <si>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</si>
  <si>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</si>
  <si>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</si>
  <si>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</si>
  <si>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</si>
  <si>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</si>
  <si>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</si>
  <si>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</si>
  <si>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</si>
  <si>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</si>
  <si>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</si>
  <si>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</si>
  <si>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</si>
  <si>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</si>
  <si>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</si>
  <si>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</si>
  <si>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</si>
  <si>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</si>
  <si>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</si>
  <si>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</si>
  <si>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</si>
  <si>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</si>
  <si>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</si>
  <si>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</si>
  <si>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</si>
  <si>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</si>
  <si>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</si>
  <si>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</si>
  <si>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</si>
  <si>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</si>
  <si>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</si>
  <si>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</si>
  <si>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</si>
  <si>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</si>
  <si>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</si>
  <si>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</si>
  <si>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</si>
  <si>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</si>
  <si>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</si>
  <si>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</si>
  <si>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</si>
  <si>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</si>
  <si>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</si>
  <si>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</si>
  <si>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</si>
  <si>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</si>
  <si>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</si>
  <si>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</si>
  <si>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</si>
  <si>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</si>
  <si>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</si>
  <si>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</si>
  <si>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</si>
  <si>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</si>
  <si>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</si>
  <si>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</si>
  <si>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</si>
  <si>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</si>
  <si>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</si>
  <si>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</si>
  <si>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</si>
  <si>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</si>
  <si>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</si>
  <si>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</si>
  <si>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</si>
  <si>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</si>
  <si>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</si>
  <si>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</si>
  <si>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</si>
  <si>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</si>
  <si>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</si>
  <si>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</si>
  <si>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</si>
  <si>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</si>
  <si>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</si>
  <si>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</si>
  <si>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</si>
  <si>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</si>
  <si>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</si>
  <si>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</si>
  <si>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</si>
  <si>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</si>
  <si>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</si>
  <si>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</si>
  <si>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</si>
  <si>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</si>
  <si>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</si>
  <si>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</si>
  <si>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</si>
  <si>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</si>
  <si>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</si>
  <si>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</si>
  <si>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</si>
  <si>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</si>
  <si>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</si>
  <si>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</si>
  <si>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</si>
  <si>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</si>
  <si>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</si>
  <si>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</si>
  <si>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</si>
  <si>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</si>
  <si>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</si>
  <si>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</si>
  <si>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</si>
  <si>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</si>
  <si>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</si>
  <si>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</si>
  <si>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</si>
  <si>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</si>
  <si>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</si>
  <si>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</si>
  <si>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</si>
  <si>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</si>
  <si>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</si>
  <si>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</si>
  <si>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</si>
  <si>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</si>
  <si>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</si>
  <si>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</si>
  <si>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</si>
  <si>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</si>
  <si>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</si>
  <si>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</si>
  <si>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</si>
  <si>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</si>
  <si>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</si>
  <si>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</si>
  <si>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</si>
  <si>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</si>
  <si>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</si>
  <si>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</si>
  <si>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</si>
  <si>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</si>
  <si>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</si>
  <si>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</si>
  <si>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</si>
  <si>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</si>
  <si>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</si>
  <si>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</si>
  <si>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</si>
  <si>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</si>
  <si>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</si>
  <si>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</si>
  <si>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</si>
  <si>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</si>
  <si>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</si>
  <si>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</si>
  <si>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</si>
  <si>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</si>
  <si>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</si>
  <si>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</si>
  <si>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</si>
  <si>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</si>
  <si>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</si>
  <si>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</si>
  <si>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</si>
  <si>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</si>
  <si>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</si>
  <si>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</si>
  <si>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</si>
  <si>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</si>
  <si>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</si>
  <si>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</si>
  <si>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</si>
  <si>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</si>
  <si>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</si>
  <si>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</si>
  <si>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</si>
  <si>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</si>
  <si>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</si>
  <si>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</si>
  <si>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</si>
  <si>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</si>
  <si>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</si>
  <si>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</si>
  <si>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</si>
  <si>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</si>
  <si>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</si>
  <si>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</si>
  <si>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</si>
  <si>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</si>
  <si>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</si>
  <si>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</si>
  <si>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</si>
  <si>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</si>
  <si>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</si>
  <si>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</si>
  <si>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</si>
  <si>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</si>
  <si>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</si>
  <si>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</si>
  <si>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</si>
  <si>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</si>
  <si>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</si>
  <si>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</si>
  <si>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</si>
  <si>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</si>
  <si>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</si>
  <si>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</si>
  <si>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</si>
  <si>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</si>
  <si>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</si>
  <si>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</si>
  <si>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</si>
  <si>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</si>
  <si>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</si>
  <si>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</si>
  <si>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</si>
  <si>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</si>
  <si>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</si>
  <si>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</si>
  <si>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</si>
  <si>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</si>
  <si>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</si>
  <si>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</si>
  <si>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</si>
  <si>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</si>
  <si>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</si>
  <si>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</si>
  <si>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</si>
  <si>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</si>
  <si>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</si>
  <si>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</si>
  <si>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</si>
  <si>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</si>
  <si>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</si>
  <si>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</si>
  <si>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</si>
  <si>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</si>
  <si>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</si>
  <si>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</si>
  <si>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</si>
  <si>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</si>
  <si>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</si>
  <si>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</si>
  <si>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</si>
  <si>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</si>
  <si>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</si>
  <si>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</si>
  <si>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</si>
  <si>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</si>
  <si>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</si>
  <si>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</si>
  <si>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</si>
  <si>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</si>
  <si>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</si>
  <si>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</si>
  <si>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</si>
  <si>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</si>
  <si>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</si>
  <si>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</si>
  <si>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</si>
  <si>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</si>
  <si>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</si>
  <si>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</si>
  <si>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</si>
  <si>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</si>
  <si>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</si>
  <si>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</si>
  <si>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</si>
  <si>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</si>
  <si>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</si>
  <si>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</si>
  <si>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</si>
  <si>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</si>
  <si>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</si>
  <si>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</si>
  <si>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</si>
  <si>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</si>
  <si>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</si>
  <si>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</si>
  <si>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</si>
  <si>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</si>
  <si>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</si>
  <si>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</si>
  <si>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</si>
  <si>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</si>
  <si>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</si>
  <si>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</si>
  <si>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</si>
  <si>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</si>
  <si>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</si>
  <si>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</si>
  <si>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</si>
  <si>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</si>
  <si>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</si>
  <si>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</si>
  <si>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</si>
  <si>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</si>
  <si>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</si>
  <si>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</si>
  <si>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</si>
  <si>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</si>
  <si>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</si>
  <si>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</si>
  <si>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</si>
  <si>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</si>
  <si>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</si>
  <si>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</si>
  <si>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</si>
  <si>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</si>
  <si>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</si>
  <si>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</si>
  <si>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</si>
  <si>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</si>
  <si>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</si>
  <si>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</si>
  <si>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</si>
  <si>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</si>
  <si>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</si>
  <si>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</si>
  <si>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</si>
  <si>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</si>
  <si>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</si>
  <si>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</si>
  <si>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</si>
  <si>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</si>
  <si>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</si>
  <si>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</si>
  <si>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</si>
  <si>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</si>
  <si>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</si>
  <si>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</si>
  <si>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</si>
  <si>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</si>
  <si>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</si>
  <si>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</si>
  <si>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</si>
  <si>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</si>
  <si>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</si>
  <si>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</si>
  <si>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</si>
  <si>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</si>
  <si>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</si>
  <si>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</si>
  <si>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</si>
  <si>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</si>
  <si>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</si>
  <si>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</si>
  <si>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</si>
  <si>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</si>
  <si>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</si>
  <si>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</si>
  <si>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</si>
  <si>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</si>
  <si>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</si>
  <si>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</si>
  <si>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</si>
  <si>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</si>
  <si>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</si>
  <si>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</si>
  <si>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</si>
  <si>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</si>
  <si>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</si>
  <si>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</si>
  <si>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</si>
  <si>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</si>
  <si>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</si>
  <si>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</si>
  <si>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</si>
  <si>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</si>
  <si>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</si>
  <si>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</si>
  <si>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</si>
  <si>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</si>
  <si>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</si>
  <si>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</si>
  <si>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</si>
  <si>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</si>
  <si>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</si>
  <si>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</si>
  <si>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</si>
  <si>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</si>
  <si>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</si>
  <si>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</si>
  <si>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</si>
  <si>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</si>
  <si>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</si>
  <si>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</si>
  <si>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</si>
  <si>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</si>
  <si>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</si>
  <si>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</si>
  <si>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</si>
  <si>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</si>
  <si>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</si>
  <si>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</si>
  <si>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</si>
  <si>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</si>
  <si>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</si>
  <si>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</si>
  <si>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</si>
  <si>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</si>
  <si>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</si>
  <si>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</si>
  <si>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</si>
  <si>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</si>
  <si>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</si>
  <si>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</si>
  <si>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</si>
  <si>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</si>
  <si>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</si>
  <si>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</si>
  <si>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</si>
  <si>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</si>
  <si>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</si>
  <si>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</si>
  <si>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</si>
  <si>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</si>
  <si>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</si>
  <si>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</si>
  <si>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</si>
  <si>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</si>
  <si>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</si>
  <si>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</si>
  <si>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</si>
  <si>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</si>
  <si>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</si>
  <si>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</si>
  <si>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</si>
  <si>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</si>
  <si>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</si>
  <si>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</si>
  <si>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</si>
  <si>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</si>
  <si>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</si>
  <si>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</si>
  <si>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</si>
  <si>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</si>
  <si>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</si>
  <si>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</si>
  <si>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</si>
  <si>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</si>
  <si>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</si>
  <si>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</si>
  <si>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</si>
  <si>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</si>
  <si>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</si>
  <si>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</si>
  <si>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</si>
  <si>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</si>
  <si>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</si>
  <si>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</si>
  <si>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</si>
  <si>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</si>
  <si>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</si>
  <si>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</si>
  <si>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</si>
  <si>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</si>
  <si>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</si>
  <si>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</si>
  <si>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</si>
  <si>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</si>
  <si>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</si>
  <si>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</si>
  <si>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</si>
  <si>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</si>
  <si>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</si>
  <si>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</si>
  <si>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</si>
  <si>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</si>
  <si>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</si>
  <si>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</si>
  <si>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</si>
  <si>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</si>
  <si>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</si>
  <si>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</si>
  <si>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</si>
  <si>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</si>
  <si>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</si>
  <si>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</si>
  <si>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</si>
  <si>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</si>
  <si>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</si>
  <si>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</si>
  <si>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</si>
  <si>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</si>
  <si>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</si>
  <si>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</si>
  <si>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</si>
  <si>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</si>
  <si>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</si>
  <si>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</si>
  <si>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</si>
  <si>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</si>
  <si>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</si>
  <si>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</si>
  <si>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</si>
  <si>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</si>
  <si>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</si>
  <si>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</si>
  <si>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</si>
  <si>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</si>
  <si>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</si>
  <si>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</si>
  <si>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</si>
  <si>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</si>
  <si>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</si>
  <si>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</si>
  <si>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</si>
  <si>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</si>
  <si>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</si>
  <si>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</si>
  <si>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</si>
  <si>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</si>
  <si>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</si>
  <si>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</si>
  <si>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</si>
  <si>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</si>
  <si>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</si>
  <si>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</si>
  <si>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</si>
  <si>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</si>
  <si>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</si>
  <si>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</si>
  <si>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</si>
  <si>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</si>
  <si>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</si>
  <si>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</si>
  <si>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</si>
  <si>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</si>
  <si>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</si>
  <si>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</si>
  <si>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</si>
  <si>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</si>
  <si>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</si>
  <si>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</si>
  <si>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</si>
  <si>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</si>
  <si>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</si>
  <si>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</si>
  <si>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</si>
  <si>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</si>
  <si>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</si>
  <si>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</si>
  <si>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</si>
  <si>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</si>
  <si>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</si>
  <si>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</si>
  <si>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</si>
  <si>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</si>
  <si>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</si>
  <si>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</si>
  <si>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</si>
  <si>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</si>
  <si>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</si>
  <si>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</si>
  <si>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</si>
  <si>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</si>
  <si>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</si>
  <si>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</si>
  <si>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</si>
  <si>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</si>
  <si>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</si>
  <si>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</si>
  <si>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</si>
  <si>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</si>
  <si>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</si>
  <si>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</si>
  <si>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</si>
  <si>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</si>
  <si>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</si>
  <si>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</si>
  <si>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</si>
  <si>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</si>
  <si>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</si>
  <si>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</si>
  <si>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</si>
  <si>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</si>
  <si>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</si>
  <si>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</si>
  <si>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</si>
  <si>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</si>
  <si>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</si>
  <si>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</si>
  <si>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</si>
  <si>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</si>
  <si>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</si>
  <si>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</si>
  <si>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</si>
  <si>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</si>
  <si>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</si>
  <si>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</si>
  <si>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</si>
  <si>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</si>
  <si>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</si>
  <si>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</si>
  <si>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</si>
  <si>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</si>
  <si>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</si>
  <si>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</si>
  <si>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</si>
  <si>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</si>
  <si>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</si>
  <si>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</si>
  <si>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</si>
  <si>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</si>
  <si>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</si>
  <si>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</si>
  <si>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</si>
  <si>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</si>
  <si>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</si>
  <si>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</si>
  <si>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</si>
  <si>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</si>
  <si>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</si>
  <si>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</si>
  <si>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</si>
  <si>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</si>
  <si>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</si>
  <si>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</si>
  <si>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</si>
  <si>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</si>
  <si>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</si>
  <si>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</si>
  <si>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</si>
  <si>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</si>
  <si>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</si>
  <si>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</si>
  <si>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</si>
  <si>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</si>
  <si>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</si>
  <si>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</si>
  <si>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</si>
  <si>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</si>
  <si>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</si>
  <si>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</si>
  <si>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</si>
  <si>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</si>
  <si>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</si>
  <si>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</si>
  <si>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</si>
  <si>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</si>
  <si>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</si>
  <si>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</si>
  <si>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</si>
  <si>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</si>
  <si>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</si>
  <si>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</si>
  <si>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</si>
  <si>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</si>
  <si>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</si>
  <si>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</si>
  <si>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</si>
  <si>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</si>
  <si>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</si>
  <si>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</si>
  <si>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</si>
  <si>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</si>
  <si>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</si>
  <si>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</si>
  <si>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</si>
  <si>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</si>
  <si>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</si>
  <si>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</si>
  <si>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</si>
  <si>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</si>
  <si>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</si>
  <si>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</si>
  <si>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</si>
  <si>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</si>
  <si>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</si>
  <si>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</si>
  <si>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</si>
  <si>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</si>
  <si>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</si>
  <si>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</si>
  <si>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</si>
  <si>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</si>
  <si>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</si>
  <si>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</si>
  <si>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</si>
  <si>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</si>
  <si>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</si>
  <si>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</si>
  <si>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</si>
  <si>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</si>
  <si>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</si>
  <si>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</si>
  <si>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</si>
  <si>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</si>
  <si>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</si>
  <si>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</si>
  <si>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</si>
  <si>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</si>
  <si>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</si>
  <si>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</si>
  <si>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</si>
  <si>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</si>
  <si>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</si>
  <si>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</si>
  <si>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</si>
  <si>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</si>
  <si>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</si>
  <si>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</si>
  <si>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</si>
  <si>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</si>
  <si>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</si>
  <si>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</si>
  <si>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</si>
  <si>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</si>
  <si>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</si>
  <si>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</si>
  <si>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</si>
  <si>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</si>
  <si>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</si>
  <si>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</si>
  <si>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</si>
  <si>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</si>
  <si>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</si>
  <si>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</si>
  <si>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</si>
  <si>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</si>
  <si>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</si>
  <si>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</si>
  <si>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</si>
  <si>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</si>
  <si>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</si>
  <si>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</si>
  <si>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</si>
  <si>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</si>
  <si>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</si>
  <si>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</si>
  <si>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</si>
  <si>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</si>
  <si>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</si>
  <si>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</si>
  <si>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</si>
  <si>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</si>
  <si>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</si>
  <si>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</si>
  <si>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</si>
  <si>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</si>
  <si>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</si>
  <si>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</si>
  <si>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</si>
  <si>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</si>
  <si>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</si>
  <si>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</si>
  <si>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</si>
  <si>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</si>
  <si>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</si>
  <si>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</si>
  <si>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</si>
  <si>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</si>
  <si>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</si>
  <si>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</si>
  <si>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</si>
  <si>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</si>
  <si>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</si>
  <si>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</si>
  <si>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</si>
  <si>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</si>
  <si>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</si>
  <si>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</si>
  <si>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</si>
  <si>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</si>
  <si>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</si>
  <si>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</si>
  <si>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</si>
  <si>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</si>
  <si>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</si>
  <si>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</si>
  <si>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</si>
  <si>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</si>
  <si>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</si>
  <si>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</si>
  <si>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</si>
  <si>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</si>
  <si>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</si>
  <si>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</si>
  <si>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</si>
  <si>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</si>
  <si>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</si>
  <si>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</si>
  <si>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</si>
  <si>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</si>
  <si>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</si>
  <si>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</si>
  <si>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</si>
  <si>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</si>
  <si>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</si>
  <si>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</si>
  <si>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</si>
  <si>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</si>
  <si>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</si>
  <si>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</si>
  <si>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</si>
  <si>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</si>
  <si>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</si>
  <si>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</si>
  <si>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</si>
  <si>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</si>
  <si>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</si>
  <si>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</si>
  <si>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</si>
  <si>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</si>
  <si>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</si>
  <si>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</si>
  <si>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</si>
  <si>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</si>
  <si>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</si>
  <si>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</si>
  <si>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</si>
  <si>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</si>
  <si>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</si>
  <si>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</si>
  <si>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</si>
  <si>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</si>
  <si>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</si>
  <si>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</si>
  <si>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</si>
  <si>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</si>
  <si>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</si>
  <si>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</si>
  <si>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</si>
  <si>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</si>
  <si>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</si>
  <si>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</si>
  <si>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</si>
  <si>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</si>
  <si>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</si>
  <si>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</si>
  <si>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</si>
  <si>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</si>
  <si>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</si>
  <si>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</si>
  <si>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</si>
  <si>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</si>
  <si>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</si>
  <si>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</si>
  <si>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</si>
  <si>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</si>
  <si>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</si>
  <si>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</si>
  <si>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</si>
  <si>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</si>
  <si>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</si>
  <si>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</si>
  <si>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</si>
  <si>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</si>
  <si>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</si>
  <si>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</si>
  <si>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</si>
  <si>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</si>
  <si>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</si>
  <si>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</si>
  <si>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</si>
  <si>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</si>
  <si>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</si>
  <si>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</si>
  <si>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</si>
  <si>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</si>
  <si>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</si>
  <si>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</si>
  <si>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</si>
  <si>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</si>
  <si>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</si>
  <si>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</si>
  <si>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</si>
  <si>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</si>
  <si>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</si>
  <si>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</si>
  <si>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</si>
  <si>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</si>
  <si>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</si>
  <si>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</si>
  <si>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</si>
  <si>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</si>
  <si>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</si>
  <si>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</si>
  <si>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</si>
  <si>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</si>
  <si>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</si>
  <si>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</si>
  <si>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</si>
  <si>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</si>
  <si>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</si>
  <si>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</si>
  <si>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</si>
  <si>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</si>
  <si>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</si>
  <si>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</si>
  <si>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</si>
  <si>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</si>
  <si>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</si>
  <si>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</si>
  <si>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</si>
  <si>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</si>
  <si>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</si>
  <si>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</si>
  <si>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</si>
  <si>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</si>
  <si>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</si>
  <si>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</si>
  <si>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</si>
  <si>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</si>
  <si>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</si>
  <si>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</si>
  <si>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</si>
  <si>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</si>
  <si>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</si>
  <si>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</si>
  <si>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</si>
  <si>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</si>
  <si>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</si>
  <si>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</si>
  <si>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</si>
  <si>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</si>
  <si>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</si>
  <si>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</si>
  <si>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</si>
  <si>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</si>
  <si>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</si>
  <si>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</si>
  <si>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</si>
  <si>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</si>
  <si>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</si>
  <si>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</si>
  <si>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</si>
  <si>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</si>
  <si>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</si>
  <si>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</si>
  <si>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</si>
  <si>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</si>
  <si>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</si>
  <si>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</si>
  <si>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</si>
  <si>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</si>
  <si>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</si>
  <si>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</si>
  <si>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</si>
  <si>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</si>
  <si>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</si>
  <si>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</si>
  <si>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</si>
  <si>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</si>
  <si>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</si>
  <si>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</si>
  <si>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</si>
  <si>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</si>
  <si>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</si>
  <si>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</si>
  <si>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</si>
  <si>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</si>
  <si>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</si>
  <si>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</si>
  <si>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</si>
  <si>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</si>
  <si>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</si>
  <si>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</si>
  <si>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</si>
  <si>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</si>
  <si>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</si>
  <si>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</si>
  <si>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</si>
  <si>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</si>
  <si>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</si>
  <si>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</si>
  <si>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</si>
  <si>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</si>
  <si>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</si>
  <si>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</si>
  <si>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</si>
  <si>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</si>
  <si>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</si>
  <si>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</si>
  <si>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</si>
  <si>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</si>
  <si>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</si>
  <si>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</si>
  <si>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</si>
  <si>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</si>
  <si>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</si>
  <si>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</si>
  <si>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</si>
  <si>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</si>
  <si>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</si>
  <si>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</si>
  <si>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</si>
  <si>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</si>
  <si>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</si>
  <si>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</si>
  <si>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</si>
  <si>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</si>
  <si>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</si>
  <si>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</si>
  <si>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</si>
  <si>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</si>
  <si>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</si>
  <si>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</si>
  <si>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</si>
  <si>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</si>
  <si>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</si>
  <si>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</si>
  <si>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</si>
  <si>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</si>
  <si>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</si>
  <si>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</si>
  <si>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</si>
  <si>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</si>
  <si>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</si>
  <si>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</si>
  <si>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</si>
  <si>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</si>
  <si>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</si>
  <si>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</si>
  <si>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</si>
  <si>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</si>
  <si>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</si>
  <si>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</si>
  <si>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</si>
  <si>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</si>
  <si>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</si>
  <si>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</si>
  <si>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</si>
  <si>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</si>
  <si>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</si>
  <si>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</si>
  <si>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</si>
  <si>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</si>
  <si>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</si>
  <si>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</si>
  <si>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</si>
  <si>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</si>
  <si>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</si>
  <si>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</si>
  <si>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</si>
  <si>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</si>
  <si>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</si>
  <si>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</si>
  <si>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</si>
  <si>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</si>
  <si>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</si>
  <si>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</si>
  <si>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</si>
  <si>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</si>
  <si>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</si>
  <si>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</si>
  <si>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</si>
  <si>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</si>
  <si>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</si>
  <si>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</si>
  <si>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</si>
  <si>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</si>
  <si>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</si>
  <si>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</si>
  <si>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</si>
  <si>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</si>
  <si>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</si>
  <si>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</si>
  <si>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</si>
  <si>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</si>
  <si>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</si>
  <si>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</si>
  <si>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</si>
  <si>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</si>
  <si>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</si>
  <si>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</si>
  <si>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</si>
  <si>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</si>
  <si>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</si>
  <si>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</si>
  <si>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</si>
  <si>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</si>
  <si>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</si>
  <si>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</si>
  <si>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</si>
  <si>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</si>
  <si>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</si>
  <si>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</si>
  <si>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</si>
  <si>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</si>
  <si>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</si>
  <si>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</si>
  <si>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</si>
  <si>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</si>
  <si>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</si>
  <si>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</si>
  <si>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</si>
  <si>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</si>
  <si>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</si>
  <si>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</si>
  <si>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</si>
  <si>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</si>
  <si>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</si>
  <si>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</si>
  <si>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</si>
  <si>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</si>
  <si>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</si>
  <si>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</si>
  <si>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</si>
  <si>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</si>
  <si>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</si>
  <si>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</si>
  <si>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</si>
  <si>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</si>
  <si>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</si>
  <si>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</si>
  <si>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</si>
  <si>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</si>
  <si>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</si>
  <si>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</si>
  <si>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</si>
  <si>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</si>
  <si>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</si>
  <si>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</si>
  <si>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</si>
  <si>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</si>
  <si>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</si>
  <si>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</si>
  <si>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</si>
  <si>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</si>
  <si>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</si>
  <si>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</si>
  <si>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</si>
  <si>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</si>
  <si>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</si>
  <si>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</si>
  <si>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</si>
  <si>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</si>
  <si>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</si>
  <si>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</si>
  <si>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</si>
  <si>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</si>
  <si>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</si>
  <si>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</si>
  <si>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</si>
  <si>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</si>
  <si>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</si>
  <si>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</si>
  <si>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</si>
  <si>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</si>
  <si>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</si>
  <si>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</si>
  <si>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</si>
  <si>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</si>
  <si>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</si>
  <si>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</si>
  <si>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</si>
  <si>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</si>
  <si>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</si>
  <si>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</si>
  <si>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</si>
  <si>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</si>
  <si>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</si>
  <si>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</si>
  <si>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</si>
  <si>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</si>
  <si>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</si>
  <si>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</si>
  <si>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</si>
  <si>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</si>
  <si>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</si>
  <si>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</si>
  <si>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</si>
  <si>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</si>
  <si>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</si>
  <si>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</si>
  <si>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</si>
  <si>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</si>
  <si>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</si>
  <si>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</si>
  <si>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</si>
  <si>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</si>
  <si>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</si>
  <si>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</si>
  <si>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</si>
  <si>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</si>
  <si>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</si>
  <si>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</si>
  <si>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</si>
  <si>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</si>
  <si>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</si>
  <si>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</si>
  <si>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</si>
  <si>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</si>
  <si>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</si>
  <si>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</si>
  <si>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</si>
  <si>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</si>
  <si>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</si>
  <si>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</si>
  <si>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</si>
  <si>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</si>
  <si>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</si>
  <si>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</si>
  <si>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</si>
  <si>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</si>
  <si>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</si>
  <si>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</si>
  <si>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</si>
  <si>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</si>
  <si>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</si>
  <si>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</si>
  <si>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</si>
  <si>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</si>
  <si>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</si>
  <si>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</si>
  <si>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</si>
  <si>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</si>
  <si>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</si>
  <si>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</si>
  <si>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</si>
  <si>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</si>
  <si>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</si>
  <si>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</si>
  <si>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</si>
  <si>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</si>
  <si>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</si>
  <si>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</si>
  <si>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</si>
  <si>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</si>
  <si>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</si>
  <si>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</si>
  <si>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</si>
  <si>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</si>
  <si>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</si>
  <si>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</si>
  <si>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</si>
  <si>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</si>
  <si>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</si>
  <si>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</si>
  <si>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</si>
  <si>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</si>
  <si>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</si>
  <si>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</si>
  <si>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</si>
  <si>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</si>
  <si>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</si>
  <si>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</si>
  <si>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</si>
  <si>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</si>
  <si>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</si>
  <si>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</si>
  <si>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</si>
  <si>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</si>
  <si>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</si>
  <si>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</si>
  <si>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</si>
  <si>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</si>
  <si>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</si>
  <si>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</si>
  <si>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</si>
  <si>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</si>
  <si>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</si>
  <si>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</si>
  <si>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</si>
  <si>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</si>
  <si>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</si>
  <si>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</si>
  <si>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</si>
  <si>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</si>
  <si>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</si>
  <si>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</si>
  <si>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</si>
  <si>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</si>
  <si>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</si>
  <si>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</si>
  <si>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</si>
  <si>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</si>
  <si>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</si>
  <si>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</si>
  <si>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</si>
  <si>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</si>
  <si>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</si>
  <si>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</si>
  <si>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</si>
  <si>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</si>
  <si>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</si>
  <si>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</si>
  <si>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</si>
  <si>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</si>
  <si>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</si>
  <si>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</si>
  <si>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</si>
  <si>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</si>
  <si>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</si>
  <si>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</si>
  <si>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</si>
  <si>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</si>
  <si>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</si>
  <si>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</si>
  <si>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</si>
  <si>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</si>
  <si>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</si>
  <si>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</si>
  <si>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</si>
  <si>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</si>
  <si>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</si>
  <si>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</si>
  <si>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</si>
  <si>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</si>
  <si>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</si>
  <si>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</si>
  <si>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</si>
  <si>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</si>
  <si>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</si>
  <si>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</si>
  <si>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</si>
  <si>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</si>
  <si>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</si>
  <si>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</si>
  <si>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</si>
  <si>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</si>
  <si>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</si>
  <si>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</si>
  <si>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</si>
  <si>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</si>
  <si>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</si>
  <si>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</si>
  <si>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</si>
  <si>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</si>
  <si>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</si>
  <si>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</si>
  <si>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</si>
  <si>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</si>
  <si>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</si>
  <si>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</si>
  <si>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</si>
  <si>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</si>
  <si>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</si>
  <si>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</si>
  <si>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</si>
  <si>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</si>
  <si>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</si>
  <si>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</si>
  <si>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</si>
  <si>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</si>
  <si>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</si>
  <si>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</si>
  <si>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</si>
  <si>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</si>
  <si>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</si>
  <si>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</si>
  <si>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</si>
  <si>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</si>
  <si>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</si>
  <si>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</si>
  <si>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</si>
  <si>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</si>
  <si>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</si>
  <si>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</si>
  <si>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</si>
  <si>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</si>
  <si>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</si>
  <si>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</si>
  <si>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</si>
  <si>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</si>
  <si>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</si>
  <si>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</si>
  <si>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</si>
  <si>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</si>
  <si>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</si>
  <si>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</si>
  <si>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</si>
  <si>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</si>
  <si>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</si>
  <si>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</si>
  <si>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</si>
  <si>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</si>
  <si>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</si>
  <si>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</si>
  <si>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</si>
  <si>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</si>
  <si>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</si>
  <si>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</si>
  <si>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</si>
  <si>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</si>
  <si>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</si>
  <si>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</si>
  <si>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</si>
  <si>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</si>
  <si>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</si>
  <si>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</si>
  <si>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</si>
  <si>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</si>
  <si>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</si>
  <si>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</si>
  <si>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</si>
  <si>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</si>
  <si>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</si>
  <si>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</si>
  <si>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</si>
  <si>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</si>
  <si>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</si>
  <si>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</si>
  <si>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</si>
  <si>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</si>
  <si>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</si>
  <si>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</si>
  <si>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</si>
  <si>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</si>
  <si>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</si>
  <si>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</si>
  <si>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</si>
  <si>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</si>
  <si>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</si>
  <si>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</si>
  <si>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</si>
  <si>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</si>
  <si>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</si>
  <si>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</si>
  <si>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</si>
  <si>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</si>
  <si>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</si>
  <si>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</si>
  <si>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</si>
  <si>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</si>
  <si>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</si>
  <si>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</si>
  <si>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</si>
  <si>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</si>
  <si>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</si>
  <si>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</si>
  <si>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</si>
  <si>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</si>
  <si>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</si>
  <si>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</si>
  <si>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</si>
  <si>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</si>
  <si>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</si>
  <si>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</si>
  <si>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</si>
  <si>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</si>
  <si>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</si>
  <si>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</si>
  <si>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</si>
  <si>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</si>
  <si>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</si>
  <si>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</si>
  <si>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</si>
  <si>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</si>
  <si>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</si>
  <si>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</si>
  <si>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</si>
  <si>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</si>
  <si>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</si>
  <si>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</si>
  <si>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</si>
  <si>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</si>
  <si>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</si>
  <si>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</si>
  <si>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</si>
  <si>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</si>
  <si>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</si>
  <si>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</si>
  <si>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</si>
  <si>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</si>
  <si>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</si>
  <si>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</si>
  <si>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</si>
  <si>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</si>
  <si>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</si>
  <si>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</si>
  <si>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</si>
  <si>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</si>
  <si>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</si>
  <si>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</si>
  <si>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</si>
  <si>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</si>
  <si>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</si>
  <si>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</si>
  <si>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</si>
  <si>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</si>
  <si>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</si>
  <si>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</si>
  <si>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</si>
  <si>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</si>
  <si>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</si>
  <si>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</si>
  <si>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</si>
  <si>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</si>
  <si>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</si>
  <si>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</si>
  <si>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</si>
  <si>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</si>
  <si>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</si>
  <si>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</si>
  <si>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</si>
  <si>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</si>
  <si>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</si>
  <si>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</si>
  <si>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</si>
  <si>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</si>
  <si>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</si>
  <si>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</si>
  <si>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</si>
  <si>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</si>
  <si>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</si>
  <si>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</si>
  <si>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</si>
  <si>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</si>
  <si>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</si>
  <si>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</si>
  <si>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</si>
  <si>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</si>
  <si>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</si>
  <si>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</si>
  <si>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</si>
  <si>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</si>
  <si>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</si>
  <si>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</si>
  <si>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</si>
  <si>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</si>
  <si>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</si>
  <si>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</si>
  <si>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</si>
  <si>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</si>
  <si>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</si>
  <si>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</si>
  <si>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</si>
  <si>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</si>
  <si>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</si>
  <si>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</si>
  <si>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</si>
  <si>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</si>
  <si>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</si>
  <si>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</si>
  <si>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</si>
  <si>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</si>
  <si>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</si>
  <si>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</si>
  <si>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</si>
  <si>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</si>
  <si>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</si>
  <si>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</si>
  <si>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</si>
  <si>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</si>
  <si>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</si>
  <si>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</si>
  <si>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</si>
  <si>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</si>
  <si>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</si>
  <si>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</si>
  <si>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</si>
  <si>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</si>
  <si>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</si>
  <si>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</si>
  <si>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</si>
  <si>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</si>
  <si>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</si>
  <si>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</si>
  <si>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</si>
  <si>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</si>
  <si>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</si>
  <si>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</si>
  <si>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</si>
  <si>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</si>
  <si>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</si>
  <si>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</si>
  <si>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</si>
  <si>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</si>
  <si>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</si>
  <si>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</si>
  <si>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</si>
  <si>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</si>
  <si>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</si>
  <si>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</si>
  <si>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</si>
  <si>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</si>
  <si>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</si>
  <si>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</si>
  <si>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</si>
  <si>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</si>
  <si>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</si>
  <si>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</si>
  <si>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</si>
  <si>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</si>
  <si>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</si>
  <si>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</si>
  <si>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</si>
  <si>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</si>
  <si>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</si>
  <si>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</si>
  <si>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</si>
  <si>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</si>
  <si>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</si>
  <si>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</si>
  <si>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</si>
  <si>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</si>
  <si>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</si>
  <si>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</si>
  <si>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</si>
  <si>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</si>
  <si>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</si>
  <si>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</si>
  <si>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</si>
  <si>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</si>
  <si>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</si>
  <si>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</si>
  <si>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</si>
  <si>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</si>
  <si>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</si>
  <si>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</si>
  <si>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</si>
  <si>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</si>
  <si>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</si>
  <si>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</si>
  <si>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</si>
  <si>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</si>
  <si>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</si>
  <si>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</si>
  <si>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</si>
  <si>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</si>
  <si>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</si>
  <si>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</si>
  <si>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</si>
  <si>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</si>
  <si>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</si>
  <si>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</si>
  <si>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</si>
  <si>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</si>
  <si>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</si>
  <si>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</si>
  <si>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</si>
  <si>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</si>
  <si>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</si>
  <si>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</si>
  <si>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</si>
  <si>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</si>
  <si>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</si>
  <si>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</si>
  <si>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</si>
  <si>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</si>
  <si>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</si>
  <si>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</si>
  <si>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</si>
  <si>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</si>
  <si>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</si>
  <si>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</si>
  <si>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</si>
  <si>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</si>
  <si>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</si>
  <si>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</si>
  <si>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</si>
  <si>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</si>
  <si>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</si>
  <si>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</si>
  <si>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</si>
  <si>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</si>
  <si>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</si>
  <si>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</si>
  <si>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</si>
  <si>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</si>
  <si>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</si>
  <si>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</si>
  <si>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</si>
  <si>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</si>
  <si>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</si>
  <si>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</si>
  <si>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</si>
  <si>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</si>
  <si>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</si>
  <si>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</si>
  <si>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</si>
  <si>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</si>
  <si>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</si>
  <si>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</si>
  <si>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</si>
  <si>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</si>
  <si>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</si>
  <si>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</si>
  <si>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</si>
  <si>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</si>
  <si>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</si>
  <si>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</si>
  <si>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</si>
  <si>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</si>
  <si>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</si>
  <si>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</si>
  <si>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</si>
  <si>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</si>
  <si>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</si>
  <si>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</si>
  <si>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</si>
  <si>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</si>
  <si>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</si>
  <si>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</si>
  <si>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</si>
  <si>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</si>
  <si>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</si>
  <si>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</si>
  <si>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</si>
  <si>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</si>
  <si>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</si>
  <si>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</si>
  <si>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</si>
  <si>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</si>
  <si>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</si>
  <si>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</si>
  <si>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</si>
  <si>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</si>
  <si>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</si>
  <si>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</si>
  <si>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</si>
  <si>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</si>
  <si>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</si>
  <si>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</si>
  <si>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</si>
  <si>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</si>
  <si>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</si>
  <si>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</si>
  <si>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</si>
  <si>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</si>
  <si>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</si>
  <si>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</si>
  <si>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</si>
  <si>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</si>
  <si>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</si>
  <si>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</si>
  <si>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</si>
  <si>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</si>
  <si>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</si>
  <si>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</si>
  <si>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</si>
  <si>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</si>
  <si>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</si>
  <si>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</si>
  <si>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</si>
  <si>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</si>
  <si>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</si>
  <si>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</si>
  <si>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</si>
  <si>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</si>
  <si>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</si>
  <si>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</si>
  <si>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</si>
  <si>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</si>
  <si>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</si>
  <si>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</si>
  <si>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</si>
  <si>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</si>
  <si>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</si>
  <si>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</si>
  <si>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</si>
  <si>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</si>
  <si>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</si>
  <si>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</si>
  <si>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</si>
  <si>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</si>
  <si>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</si>
  <si>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</si>
  <si>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</si>
  <si>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</si>
  <si>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</si>
  <si>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</si>
  <si>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</si>
  <si>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</si>
  <si>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</si>
  <si>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</si>
  <si>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</si>
  <si>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</si>
  <si>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</si>
  <si>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</si>
  <si>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</si>
  <si>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</si>
  <si>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</si>
  <si>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</si>
  <si>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</si>
  <si>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</si>
  <si>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</si>
  <si>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</si>
  <si>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</si>
  <si>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</si>
  <si>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</si>
  <si>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</si>
  <si>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</si>
  <si>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</si>
  <si>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</si>
  <si>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</si>
  <si>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</si>
  <si>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</si>
  <si>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</si>
  <si>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</si>
  <si>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</si>
  <si>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</si>
  <si>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</si>
  <si>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</si>
  <si>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</si>
  <si>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</si>
  <si>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</si>
  <si>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</si>
  <si>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</si>
  <si>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</si>
  <si>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</si>
  <si>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</si>
  <si>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</si>
  <si>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</si>
  <si>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</si>
  <si>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</si>
  <si>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</si>
  <si>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</si>
  <si>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</si>
  <si>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</si>
  <si>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</si>
  <si>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</si>
  <si>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</si>
  <si>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</si>
  <si>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</si>
  <si>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</si>
  <si>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</si>
  <si>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</si>
  <si>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</si>
  <si>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</si>
  <si>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</si>
  <si>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</si>
  <si>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</si>
  <si>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</si>
  <si>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</si>
  <si>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</si>
  <si>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</si>
  <si>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</si>
  <si>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</si>
  <si>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</si>
  <si>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</si>
  <si>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</si>
  <si>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</si>
  <si>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</si>
  <si>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</si>
  <si>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</si>
  <si>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</si>
  <si>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</si>
  <si>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</si>
  <si>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</si>
  <si>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</si>
  <si>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</si>
  <si>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</si>
  <si>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</si>
  <si>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</si>
  <si>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</si>
  <si>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</si>
  <si>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</si>
  <si>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</si>
  <si>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</si>
  <si>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</si>
  <si>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</si>
  <si>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</si>
  <si>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</si>
  <si>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</si>
  <si>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</si>
  <si>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</si>
  <si>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</si>
  <si>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</si>
  <si>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</si>
  <si>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</si>
  <si>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</si>
  <si>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</si>
  <si>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</si>
  <si>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</si>
  <si>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</si>
  <si>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</si>
  <si>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</si>
  <si>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</si>
  <si>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</si>
  <si>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</si>
  <si>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</si>
  <si>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</si>
  <si>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</si>
  <si>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</si>
  <si>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</si>
  <si>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</si>
  <si>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</si>
  <si>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</si>
  <si>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</si>
  <si>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</si>
  <si>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</si>
  <si>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</si>
  <si>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</si>
  <si>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</si>
  <si>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</si>
  <si>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</si>
  <si>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</si>
  <si>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</si>
  <si>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</si>
  <si>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</si>
  <si>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</si>
  <si>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</si>
  <si>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</si>
  <si>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</si>
  <si>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</si>
  <si>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</si>
  <si>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</si>
  <si>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</si>
  <si>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</si>
  <si>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</si>
  <si>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</si>
  <si>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</si>
  <si>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</si>
  <si>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</si>
  <si>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</si>
  <si>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</si>
  <si>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</si>
  <si>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</si>
  <si>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</si>
  <si>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</si>
  <si>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</si>
  <si>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</si>
  <si>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</si>
  <si>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</si>
  <si>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</si>
  <si>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</si>
  <si>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</si>
  <si>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</si>
  <si>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</si>
  <si>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</si>
  <si>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</si>
  <si>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</si>
  <si>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</si>
  <si>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</si>
  <si>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</si>
  <si>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</si>
  <si>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</si>
  <si>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</si>
  <si>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</si>
  <si>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</si>
  <si>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</si>
  <si>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</si>
  <si>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</si>
  <si>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</si>
  <si>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</si>
  <si>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</si>
  <si>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</si>
  <si>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</si>
  <si>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</si>
  <si>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</si>
  <si>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</si>
  <si>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</si>
  <si>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</si>
  <si>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</si>
  <si>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</si>
  <si>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</si>
  <si>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</si>
  <si>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</si>
  <si>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</si>
  <si>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</si>
  <si>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</si>
  <si>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</si>
  <si>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</si>
  <si>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</si>
  <si>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</si>
  <si>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</si>
  <si>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</si>
  <si>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</si>
  <si>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</si>
  <si>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</si>
  <si>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</si>
  <si>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</si>
  <si>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</si>
  <si>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</si>
  <si>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</si>
  <si>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</si>
  <si>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</si>
  <si>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</si>
  <si>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</si>
  <si>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</si>
  <si>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</si>
  <si>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</si>
  <si>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</si>
  <si>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</si>
  <si>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</si>
  <si>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</si>
  <si>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</si>
  <si>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</si>
  <si>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</si>
  <si>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</si>
  <si>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</si>
  <si>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</si>
  <si>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</si>
  <si>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</si>
  <si>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</si>
  <si>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</si>
  <si>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</si>
  <si>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</si>
  <si>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</si>
  <si>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</si>
  <si>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</si>
  <si>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</si>
  <si>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</si>
  <si>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</si>
  <si>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</si>
  <si>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</si>
  <si>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</si>
  <si>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</si>
  <si>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</si>
  <si>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</si>
  <si>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</si>
  <si>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</si>
  <si>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</si>
  <si>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</si>
  <si>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</si>
  <si>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</si>
  <si>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</si>
  <si>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</si>
  <si>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</si>
  <si>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</si>
  <si>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</si>
  <si>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</si>
  <si>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</si>
  <si>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</si>
  <si>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</si>
  <si>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</si>
  <si>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</si>
  <si>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</si>
  <si>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</si>
  <si>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</si>
  <si>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</si>
  <si>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</si>
  <si>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</si>
  <si>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</si>
  <si>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</si>
  <si>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</si>
  <si>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</si>
  <si>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</si>
  <si>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</si>
  <si>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</si>
  <si>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</si>
  <si>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</si>
  <si>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</si>
  <si>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</si>
  <si>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</si>
  <si>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</si>
  <si>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</si>
  <si>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</si>
  <si>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</si>
  <si>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</si>
  <si>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</si>
  <si>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</si>
  <si>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</si>
  <si>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</si>
  <si>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</si>
  <si>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</si>
  <si>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</si>
  <si>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</si>
  <si>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</si>
  <si>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</si>
  <si>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</si>
  <si>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</si>
  <si>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</si>
  <si>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</si>
  <si>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</si>
  <si>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</si>
  <si>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</si>
  <si>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</si>
  <si>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</si>
  <si>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</si>
  <si>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</si>
  <si>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</si>
  <si>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</si>
  <si>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</si>
  <si>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</si>
  <si>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</si>
  <si>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</si>
  <si>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</si>
  <si>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</si>
  <si>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</si>
  <si>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</si>
  <si>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</si>
  <si>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</si>
  <si>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</si>
  <si>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</si>
  <si>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</si>
  <si>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</si>
  <si>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</si>
  <si>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</si>
  <si>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</si>
  <si>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</si>
  <si>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</si>
  <si>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</si>
  <si>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</si>
  <si>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</si>
  <si>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</si>
  <si>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</si>
  <si>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</si>
  <si>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</si>
  <si>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</si>
  <si>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</si>
  <si>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</si>
  <si>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</si>
  <si>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</si>
  <si>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</si>
  <si>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</si>
  <si>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</si>
  <si>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</si>
  <si>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</si>
  <si>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</si>
  <si>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</si>
  <si>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</si>
  <si>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</si>
  <si>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</si>
  <si>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</si>
  <si>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</si>
  <si>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</si>
  <si>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</si>
  <si>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</si>
  <si>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</si>
  <si>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</si>
  <si>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</si>
  <si>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</si>
  <si>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</si>
  <si>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</si>
  <si>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</si>
  <si>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</si>
  <si>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</si>
  <si>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</si>
  <si>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</si>
  <si>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</si>
  <si>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</si>
  <si>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</si>
  <si>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</si>
  <si>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</si>
  <si>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</si>
  <si>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</si>
  <si>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</si>
  <si>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</si>
  <si>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</si>
  <si>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</si>
  <si>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</si>
  <si>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</si>
  <si>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</si>
  <si>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</si>
  <si>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</si>
  <si>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</si>
  <si>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</si>
  <si>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</si>
  <si>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</si>
  <si>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</si>
  <si>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</si>
  <si>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</si>
  <si>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</si>
  <si>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</si>
  <si>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</si>
  <si>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</si>
  <si>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</si>
  <si>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</si>
  <si>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</si>
  <si>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</si>
  <si>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</si>
  <si>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</si>
  <si>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</si>
  <si>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</si>
  <si>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</si>
  <si>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</si>
  <si>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</si>
  <si>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</si>
  <si>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</si>
  <si>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</si>
  <si>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</si>
  <si>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</si>
  <si>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</si>
  <si>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</si>
  <si>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</si>
  <si>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</si>
  <si>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</si>
  <si>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</si>
  <si>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</si>
  <si>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</si>
  <si>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</si>
  <si>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</si>
  <si>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</si>
  <si>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</si>
  <si>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</si>
  <si>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</si>
  <si>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</si>
  <si>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</si>
  <si>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</si>
  <si>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</si>
  <si>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</si>
  <si>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</si>
  <si>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</si>
  <si>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</si>
  <si>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</si>
  <si>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</si>
  <si>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</si>
  <si>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</si>
  <si>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</si>
  <si>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</si>
  <si>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</si>
  <si>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</si>
  <si>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</si>
  <si>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</si>
  <si>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</si>
  <si>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</si>
  <si>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</si>
  <si>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</si>
  <si>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</si>
  <si>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</si>
  <si>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</si>
  <si>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</si>
  <si>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</si>
  <si>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</si>
  <si>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</si>
  <si>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</si>
  <si>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</si>
  <si>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</si>
  <si>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</si>
  <si>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</si>
  <si>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</si>
  <si>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</si>
  <si>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</si>
  <si>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</si>
  <si>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</si>
  <si>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</si>
  <si>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</si>
  <si>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</si>
  <si>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</si>
  <si>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</si>
  <si>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</si>
  <si>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</si>
  <si>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</si>
  <si>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</si>
  <si>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</si>
  <si>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</si>
  <si>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</si>
  <si>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</si>
  <si>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</si>
  <si>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</si>
  <si>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</si>
  <si>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</si>
  <si>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</si>
  <si>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</si>
  <si>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</si>
  <si>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</si>
  <si>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</si>
  <si>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</si>
  <si>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</si>
  <si>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</si>
  <si>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</si>
  <si>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</si>
  <si>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</si>
  <si>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</si>
  <si>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</si>
  <si>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</si>
  <si>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</si>
  <si>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</si>
  <si>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</si>
  <si>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</si>
  <si>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</si>
  <si>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</si>
  <si>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</si>
  <si>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</si>
  <si>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</si>
  <si>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</si>
  <si>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</si>
  <si>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</si>
  <si>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</si>
  <si>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</si>
  <si>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</si>
  <si>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</si>
  <si>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</si>
  <si>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</si>
  <si>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</si>
  <si>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</si>
  <si>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</si>
  <si>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</si>
  <si>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</si>
  <si>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</si>
  <si>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</si>
  <si>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</si>
  <si>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</si>
  <si>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</si>
  <si>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</si>
  <si>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</si>
  <si>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</si>
  <si>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</si>
  <si>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</si>
  <si>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</si>
  <si>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</si>
  <si>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</si>
  <si>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</si>
  <si>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</si>
  <si>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</si>
  <si>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</si>
  <si>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</si>
  <si>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</si>
  <si>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</si>
  <si>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</si>
  <si>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</si>
  <si>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</si>
  <si>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</si>
  <si>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</si>
  <si>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</si>
  <si>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</si>
  <si>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</si>
  <si>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</si>
  <si>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</si>
  <si>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</si>
  <si>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</si>
  <si>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</si>
  <si>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</si>
  <si>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</si>
  <si>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</si>
  <si>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</si>
  <si>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</si>
  <si>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</si>
  <si>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</si>
  <si>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</si>
  <si>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</si>
  <si>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</si>
  <si>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</si>
  <si>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</si>
  <si>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</si>
  <si>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</si>
  <si>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</si>
  <si>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</si>
  <si>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</si>
  <si>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</si>
  <si>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</si>
  <si>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</si>
  <si>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</si>
  <si>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</si>
  <si>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</si>
  <si>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</si>
  <si>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</si>
  <si>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</si>
  <si>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</si>
  <si>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</si>
  <si>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</si>
  <si>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</si>
  <si>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</si>
  <si>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</si>
  <si>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</si>
  <si>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</si>
  <si>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</si>
  <si>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</si>
  <si>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</si>
  <si>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</si>
  <si>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</si>
  <si>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</si>
  <si>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</si>
  <si>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</si>
  <si>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</si>
  <si>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</si>
  <si>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</si>
  <si>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</si>
  <si>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</si>
  <si>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</si>
  <si>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</si>
  <si>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</si>
  <si>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</si>
  <si>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</si>
  <si>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</si>
  <si>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</si>
  <si>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</si>
  <si>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</si>
  <si>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</si>
  <si>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</si>
  <si>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</si>
  <si>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</si>
  <si>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</si>
  <si>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</si>
  <si>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</si>
  <si>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</si>
  <si>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</si>
  <si>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</si>
  <si>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</si>
  <si>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</si>
  <si>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</si>
  <si>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</si>
  <si>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</si>
  <si>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</si>
  <si>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</si>
  <si>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</si>
  <si>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</si>
  <si>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</si>
  <si>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</si>
  <si>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</si>
  <si>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</si>
  <si>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</si>
  <si>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</si>
  <si>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</si>
  <si>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</si>
  <si>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</si>
  <si>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</si>
  <si>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</si>
  <si>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</si>
  <si>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</si>
  <si>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</si>
  <si>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</si>
  <si>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</si>
  <si>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</si>
  <si>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</si>
  <si>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</si>
  <si>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</si>
  <si>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</si>
  <si>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</si>
  <si>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</si>
  <si>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</si>
  <si>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</si>
  <si>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</si>
  <si>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</si>
  <si>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</si>
  <si>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</si>
  <si>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</si>
  <si>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</si>
  <si>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</si>
  <si>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</si>
  <si>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</si>
  <si>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</si>
  <si>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</si>
  <si>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</si>
  <si>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</si>
  <si>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</si>
  <si>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</si>
  <si>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</si>
  <si>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</si>
  <si>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</si>
  <si>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</si>
  <si>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</si>
  <si>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</si>
  <si>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</si>
  <si>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</si>
  <si>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</si>
  <si>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</si>
  <si>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</si>
  <si>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</si>
  <si>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</si>
  <si>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</si>
  <si>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</si>
  <si>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</si>
  <si>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</si>
  <si>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</si>
  <si>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</si>
  <si>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</si>
  <si>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</si>
  <si>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</si>
  <si>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</si>
  <si>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</si>
  <si>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</si>
  <si>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</si>
  <si>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</si>
  <si>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</si>
  <si>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</si>
  <si>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</si>
  <si>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</si>
  <si>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</si>
  <si>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</si>
  <si>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</si>
  <si>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</si>
  <si>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</si>
  <si>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</si>
  <si>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</si>
  <si>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</si>
  <si>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</si>
  <si>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</si>
  <si>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</si>
  <si>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</si>
  <si>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</si>
  <si>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</si>
  <si>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</si>
  <si>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</si>
  <si>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</si>
  <si>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</si>
  <si>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</si>
  <si>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</si>
  <si>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</si>
  <si>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</si>
  <si>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</si>
  <si>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</si>
  <si>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</si>
  <si>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</si>
  <si>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</si>
  <si>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</si>
  <si>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</si>
  <si>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</si>
  <si>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</si>
  <si>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</si>
  <si>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</si>
  <si>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</si>
  <si>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</si>
  <si>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</si>
  <si>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</si>
  <si>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</si>
  <si>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</si>
  <si>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</si>
  <si>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</si>
  <si>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</si>
  <si>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</si>
  <si>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</si>
  <si>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</si>
  <si>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</si>
  <si>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</si>
  <si>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</si>
  <si>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</si>
  <si>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</si>
  <si>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</si>
  <si>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</si>
  <si>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</si>
  <si>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</si>
  <si>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</si>
  <si>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</si>
  <si>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</si>
  <si>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</si>
  <si>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</si>
  <si>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</si>
  <si>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</si>
  <si>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</si>
  <si>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</si>
  <si>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</si>
  <si>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</si>
  <si>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</si>
  <si>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</si>
  <si>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</si>
  <si>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</si>
  <si>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</si>
  <si>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</si>
  <si>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</si>
  <si>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</si>
  <si>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</si>
  <si>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</si>
  <si>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</si>
  <si>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</si>
  <si>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</si>
  <si>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</si>
  <si>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</si>
  <si>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</si>
  <si>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</si>
  <si>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</si>
  <si>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</si>
  <si>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</si>
  <si>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</si>
  <si>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</si>
  <si>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</si>
  <si>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</si>
  <si>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</si>
  <si>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</si>
  <si>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</si>
  <si>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</si>
  <si>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</si>
  <si>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</si>
  <si>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</si>
  <si>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</si>
  <si>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</si>
  <si>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</si>
  <si>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</si>
  <si>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</si>
  <si>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</si>
  <si>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</si>
  <si>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</si>
  <si>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</si>
  <si>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</si>
  <si>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</si>
  <si>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</si>
  <si>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</si>
  <si>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</si>
  <si>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</si>
  <si>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</si>
  <si>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</si>
  <si>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</si>
  <si>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</si>
  <si>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</si>
  <si>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</si>
  <si>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</si>
  <si>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</si>
  <si>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</si>
  <si>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</si>
  <si>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</si>
  <si>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</si>
  <si>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</si>
  <si>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</si>
  <si>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</si>
  <si>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</si>
  <si>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</si>
  <si>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</si>
  <si>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</si>
  <si>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</si>
  <si>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</si>
  <si>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</si>
  <si>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</si>
  <si>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</si>
  <si>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</si>
  <si>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</si>
  <si>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</si>
  <si>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</si>
  <si>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</si>
  <si>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</si>
  <si>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</si>
  <si>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</si>
  <si>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</si>
  <si>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</si>
  <si>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</si>
  <si>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</si>
  <si>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</si>
  <si>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</si>
  <si>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</si>
  <si>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</si>
  <si>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</si>
  <si>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</si>
  <si>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</si>
  <si>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</si>
  <si>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</si>
  <si>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</si>
  <si>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</si>
  <si>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</si>
  <si>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</si>
  <si>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</si>
  <si>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</si>
  <si>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</si>
  <si>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</si>
  <si>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</si>
  <si>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</si>
  <si>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</si>
  <si>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</si>
  <si>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</si>
  <si>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</si>
  <si>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</si>
  <si>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</si>
  <si>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</si>
  <si>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</si>
  <si>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</si>
  <si>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</si>
  <si>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</si>
  <si>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</si>
  <si>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</si>
  <si>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</si>
  <si>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</si>
  <si>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</si>
  <si>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</si>
  <si>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</si>
  <si>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</si>
  <si>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</si>
  <si>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</si>
  <si>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</si>
  <si>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</si>
  <si>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</si>
  <si>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</si>
  <si>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</si>
  <si>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</si>
  <si>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</si>
  <si>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</si>
  <si>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</si>
  <si>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</si>
  <si>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</si>
  <si>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</si>
  <si>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</si>
  <si>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</si>
  <si>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</si>
  <si>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</si>
  <si>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</si>
  <si>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</si>
  <si>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</si>
  <si>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</si>
  <si>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</si>
  <si>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</si>
  <si>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</si>
  <si>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</si>
  <si>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</si>
  <si>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</si>
  <si>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</si>
  <si>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</si>
  <si>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</si>
  <si>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</si>
  <si>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</si>
  <si>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</si>
  <si>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</si>
  <si>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</si>
  <si>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</si>
  <si>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</si>
  <si>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</si>
  <si>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</si>
  <si>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</si>
  <si>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</si>
  <si>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</si>
  <si>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</si>
  <si>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</si>
  <si>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</si>
  <si>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</si>
  <si>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</si>
  <si>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</si>
  <si>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</si>
  <si>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</si>
  <si>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</si>
  <si>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</si>
  <si>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</si>
  <si>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</si>
  <si>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</si>
  <si>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</si>
  <si>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</si>
  <si>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</si>
  <si>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</si>
  <si>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</si>
  <si>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</si>
  <si>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</si>
  <si>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</si>
  <si>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</si>
  <si>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</si>
  <si>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</si>
  <si>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</si>
  <si>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</si>
  <si>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</si>
  <si>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</si>
  <si>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</si>
  <si>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</si>
  <si>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</si>
  <si>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</si>
  <si>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</si>
  <si>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</si>
  <si>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</si>
  <si>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</si>
  <si>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</si>
  <si>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</si>
  <si>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</si>
  <si>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</si>
  <si>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</si>
  <si>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</si>
  <si>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</si>
  <si>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</si>
  <si>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</si>
  <si>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</si>
  <si>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</si>
  <si>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</si>
  <si>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</si>
  <si>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</si>
  <si>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</si>
  <si>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</si>
  <si>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</si>
  <si>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</si>
  <si>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</si>
  <si>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</si>
  <si>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</si>
  <si>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</si>
  <si>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</si>
  <si>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</si>
  <si>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</si>
  <si>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</si>
  <si>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</si>
  <si>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</si>
  <si>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</si>
  <si>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</si>
  <si>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</si>
  <si>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</si>
  <si>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</si>
  <si>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</si>
  <si>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</si>
  <si>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</si>
  <si>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</si>
  <si>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</si>
  <si>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</si>
  <si>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</si>
  <si>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</si>
  <si>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</si>
  <si>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</si>
  <si>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</si>
  <si>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</si>
  <si>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</si>
  <si>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</si>
  <si>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</si>
  <si>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</si>
  <si>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</si>
  <si>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</si>
  <si>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</si>
  <si>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</si>
  <si>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</si>
  <si>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</si>
  <si>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</si>
  <si>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</si>
  <si>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</si>
  <si>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</si>
  <si>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</si>
  <si>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</si>
  <si>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</si>
  <si>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</si>
  <si>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</si>
  <si>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</si>
  <si>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</si>
  <si>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</si>
  <si>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</si>
  <si>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</si>
  <si>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</si>
  <si>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</si>
  <si>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</si>
  <si>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</si>
  <si>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</si>
  <si>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</si>
  <si>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</si>
  <si>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</si>
  <si>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</si>
  <si>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</si>
  <si>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</si>
  <si>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</si>
  <si>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</si>
  <si>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</si>
  <si>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</si>
  <si>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</si>
  <si>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</si>
  <si>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</si>
  <si>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</si>
  <si>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</si>
  <si>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</si>
  <si>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</si>
  <si>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</si>
  <si>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</si>
  <si>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</si>
  <si>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</si>
  <si>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</si>
  <si>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</si>
  <si>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</si>
  <si>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</si>
  <si>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</si>
  <si>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</si>
  <si>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</si>
  <si>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</si>
  <si>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</si>
  <si>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</si>
  <si>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</si>
  <si>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</si>
  <si>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</si>
  <si>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</si>
  <si>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</si>
  <si>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</si>
  <si>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</si>
  <si>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</si>
  <si>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</si>
  <si>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</si>
  <si>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</si>
  <si>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</si>
  <si>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</si>
  <si>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</si>
  <si>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</si>
  <si>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</si>
  <si>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</si>
  <si>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</si>
  <si>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</si>
  <si>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</si>
  <si>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</si>
  <si>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</si>
  <si>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</si>
  <si>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</si>
  <si>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</si>
  <si>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</si>
  <si>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</si>
  <si>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</si>
  <si>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</si>
  <si>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</si>
  <si>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</si>
  <si>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</si>
  <si>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</si>
  <si>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</si>
  <si>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</si>
  <si>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</si>
  <si>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</si>
  <si>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</si>
  <si>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</si>
  <si>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</si>
  <si>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</si>
  <si>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</si>
  <si>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</si>
  <si>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</si>
  <si>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</si>
  <si>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</si>
  <si>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</si>
  <si>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</si>
  <si>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</si>
  <si>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</si>
  <si>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</si>
  <si>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</si>
  <si>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</si>
  <si>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</si>
  <si>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</si>
  <si>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</si>
  <si>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</si>
  <si>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</si>
  <si>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</si>
  <si>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</si>
  <si>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</si>
  <si>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</si>
  <si>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</si>
  <si>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</si>
  <si>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</si>
  <si>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</si>
  <si>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</si>
  <si>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</si>
  <si>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</si>
  <si>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</si>
  <si>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</si>
  <si>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</si>
  <si>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</si>
  <si>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</si>
  <si>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</si>
  <si>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</si>
  <si>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</si>
  <si>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</si>
  <si>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</si>
  <si>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</si>
  <si>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</si>
  <si>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</si>
  <si>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</si>
  <si>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</si>
  <si>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</si>
  <si>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</si>
  <si>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</si>
  <si>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</si>
  <si>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</si>
  <si>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</si>
  <si>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</si>
  <si>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</si>
  <si>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</si>
  <si>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</si>
  <si>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</si>
  <si>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</si>
  <si>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</si>
  <si>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</si>
  <si>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</si>
  <si>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</si>
  <si>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</si>
  <si>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</si>
  <si>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</si>
  <si>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</si>
  <si>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</si>
  <si>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</si>
  <si>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</si>
  <si>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</si>
  <si>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</si>
  <si>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</si>
  <si>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</si>
  <si>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</si>
  <si>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</si>
  <si>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</si>
  <si>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</si>
  <si>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</si>
  <si>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</si>
  <si>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</si>
  <si>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</si>
  <si>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</si>
  <si>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</si>
  <si>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</si>
  <si>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</si>
  <si>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</si>
  <si>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</si>
  <si>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</si>
  <si>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</si>
  <si>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</si>
  <si>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</si>
  <si>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</si>
  <si>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</si>
  <si>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</si>
  <si>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</si>
  <si>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</si>
  <si>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</si>
  <si>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</si>
  <si>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</si>
  <si>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</si>
  <si>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</si>
  <si>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</si>
  <si>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</si>
  <si>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</si>
  <si>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</si>
  <si>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</si>
  <si>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</si>
  <si>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</si>
  <si>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</si>
  <si>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</si>
  <si>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</si>
  <si>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</si>
  <si>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</si>
  <si>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</si>
  <si>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</si>
  <si>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</si>
  <si>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</si>
  <si>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</si>
  <si>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</si>
  <si>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</si>
  <si>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</si>
  <si>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</si>
  <si>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</si>
  <si>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</si>
  <si>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</si>
  <si>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</si>
  <si>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</si>
  <si>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</si>
  <si>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</si>
  <si>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</si>
  <si>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</si>
  <si>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</si>
  <si>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</si>
  <si>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</si>
  <si>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</si>
  <si>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</si>
  <si>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</si>
  <si>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</si>
  <si>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</si>
  <si>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</si>
  <si>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</si>
  <si>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</si>
  <si>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</si>
  <si>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</si>
  <si>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</si>
  <si>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</si>
  <si>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</si>
  <si>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</si>
  <si>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</si>
  <si>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</si>
  <si>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</si>
  <si>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</si>
  <si>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</si>
  <si>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</si>
  <si>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</si>
  <si>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</si>
  <si>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</si>
  <si>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</si>
  <si>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</si>
  <si>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</si>
  <si>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</si>
  <si>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</si>
  <si>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</si>
  <si>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</si>
  <si>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</si>
  <si>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</si>
  <si>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</si>
  <si>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</si>
  <si>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</si>
  <si>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</si>
  <si>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</si>
  <si>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</si>
  <si>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</si>
  <si>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</si>
  <si>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</si>
  <si>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</si>
  <si>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</si>
  <si>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</si>
  <si>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</si>
  <si>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</si>
  <si>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</si>
  <si>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</si>
  <si>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</si>
  <si>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</si>
  <si>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</si>
  <si>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</si>
  <si>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</si>
  <si>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</si>
  <si>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</si>
  <si>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</si>
  <si>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</si>
  <si>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</si>
  <si>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</si>
  <si>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</si>
  <si>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</si>
  <si>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</si>
  <si>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</si>
  <si>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</si>
  <si>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</si>
  <si>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</si>
  <si>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</si>
  <si>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</si>
  <si>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</si>
  <si>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</si>
  <si>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</si>
  <si>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</si>
  <si>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</si>
  <si>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</si>
  <si>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</si>
  <si>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</si>
  <si>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</si>
  <si>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</si>
  <si>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</si>
  <si>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</si>
  <si>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</si>
  <si>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</si>
  <si>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</si>
  <si>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</si>
  <si>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</si>
  <si>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</si>
  <si>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</si>
  <si>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</si>
  <si>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</si>
  <si>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</si>
  <si>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</si>
  <si>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</si>
  <si>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</si>
  <si>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</si>
  <si>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</si>
  <si>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</si>
  <si>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</si>
  <si>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</si>
  <si>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</si>
  <si>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</si>
  <si>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</si>
  <si>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</si>
  <si>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</si>
  <si>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</si>
  <si>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</si>
  <si>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</si>
  <si>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</si>
  <si>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</si>
  <si>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</si>
  <si>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</si>
  <si>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</si>
  <si>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</si>
  <si>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</si>
  <si>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</si>
  <si>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</si>
  <si>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</si>
  <si>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</si>
  <si>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</si>
  <si>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</si>
  <si>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</si>
  <si>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</si>
  <si>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</si>
  <si>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</si>
  <si>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</si>
  <si>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</si>
  <si>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</si>
  <si>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</si>
  <si>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</si>
  <si>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</si>
  <si>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</si>
  <si>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</si>
  <si>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</si>
  <si>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</si>
  <si>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</si>
  <si>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</si>
  <si>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</si>
  <si>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</si>
  <si>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</si>
  <si>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</si>
  <si>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</si>
  <si>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</si>
  <si>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</si>
  <si>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</si>
  <si>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</si>
  <si>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</si>
  <si>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</si>
  <si>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</si>
  <si>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</si>
  <si>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</si>
  <si>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</si>
  <si>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</si>
  <si>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</si>
  <si>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</si>
  <si>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</si>
  <si>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</si>
  <si>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</si>
  <si>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</si>
  <si>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</si>
  <si>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</si>
  <si>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</si>
  <si>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</si>
  <si>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</si>
  <si>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</si>
  <si>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</si>
  <si>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</si>
  <si>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</si>
  <si>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</si>
  <si>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</si>
  <si>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</si>
  <si>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</si>
  <si>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</si>
  <si>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</si>
  <si>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</si>
  <si>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</si>
  <si>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</si>
  <si>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</si>
  <si>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</si>
  <si>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</si>
  <si>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</si>
  <si>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</si>
  <si>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</si>
  <si>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</si>
  <si>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</si>
  <si>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</si>
  <si>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</si>
  <si>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</si>
  <si>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</si>
  <si>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</si>
  <si>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</si>
  <si>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</si>
  <si>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</si>
  <si>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</si>
  <si>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</si>
  <si>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</si>
  <si>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</si>
  <si>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</si>
  <si>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</si>
  <si>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</si>
  <si>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</si>
  <si>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</si>
  <si>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</si>
  <si>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</si>
  <si>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</si>
  <si>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</si>
  <si>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</si>
  <si>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</si>
  <si>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</si>
  <si>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</si>
  <si>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</si>
  <si>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</si>
  <si>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</si>
  <si>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</si>
  <si>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</si>
  <si>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</si>
  <si>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</si>
  <si>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</si>
  <si>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</si>
  <si>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</si>
  <si>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</si>
  <si>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</si>
  <si>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</si>
  <si>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</si>
  <si>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</si>
  <si>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</si>
  <si>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</si>
  <si>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</si>
  <si>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</si>
  <si>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</si>
  <si>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</si>
  <si>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</si>
  <si>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</si>
  <si>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</si>
  <si>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</si>
  <si>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</si>
  <si>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</si>
  <si>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</si>
  <si>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</si>
  <si>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</si>
  <si>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</si>
  <si>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</si>
  <si>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</si>
  <si>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</si>
  <si>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</si>
  <si>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</si>
  <si>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</si>
  <si>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</si>
  <si>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</si>
  <si>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</si>
  <si>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</si>
  <si>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</si>
  <si>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</si>
  <si>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</si>
  <si>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</si>
  <si>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</si>
  <si>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</si>
  <si>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</si>
  <si>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</si>
  <si>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</si>
  <si>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</si>
  <si>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</si>
  <si>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</si>
  <si>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</si>
  <si>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</si>
  <si>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</si>
  <si>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</si>
  <si>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</si>
  <si>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</si>
  <si>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</si>
  <si>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</si>
  <si>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</si>
  <si>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</si>
  <si>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</si>
  <si>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</si>
  <si>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</si>
  <si>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</si>
  <si>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</si>
  <si>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</si>
  <si>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</si>
  <si>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</si>
  <si>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</si>
  <si>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</si>
  <si>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</si>
  <si>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</si>
  <si>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</si>
  <si>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</si>
  <si>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</si>
  <si>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</si>
  <si>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</si>
  <si>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</si>
  <si>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</si>
  <si>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</si>
  <si>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</si>
  <si>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</si>
  <si>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</si>
  <si>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</si>
  <si>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</si>
  <si>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</si>
  <si>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</si>
  <si>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</si>
  <si>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</si>
  <si>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</si>
  <si>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</si>
  <si>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</si>
  <si>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</si>
  <si>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</si>
  <si>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</si>
  <si>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</si>
  <si>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</si>
  <si>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</si>
  <si>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</si>
  <si>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</si>
  <si>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</si>
  <si>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</si>
  <si>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</si>
  <si>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</si>
  <si>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</si>
  <si>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</si>
  <si>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</si>
  <si>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</si>
  <si>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</si>
  <si>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</si>
  <si>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</si>
  <si>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</si>
  <si>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</si>
  <si>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</si>
  <si>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</si>
  <si>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</si>
  <si>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</si>
  <si>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</si>
  <si>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</si>
  <si>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</si>
  <si>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</si>
  <si>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</si>
  <si>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</si>
  <si>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</si>
  <si>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</si>
  <si>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</si>
  <si>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</si>
  <si>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</si>
  <si>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</si>
  <si>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</si>
  <si>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</si>
  <si>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</si>
  <si>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</si>
  <si>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</si>
  <si>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</si>
  <si>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</si>
  <si>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</si>
  <si>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</si>
  <si>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</si>
  <si>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</si>
  <si>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</si>
  <si>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</si>
  <si>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</si>
  <si>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</si>
  <si>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</si>
  <si>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</si>
  <si>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</si>
  <si>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</si>
  <si>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</si>
  <si>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</si>
  <si>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</si>
  <si>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</si>
  <si>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</si>
  <si>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</si>
  <si>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</si>
  <si>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</si>
  <si>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</si>
  <si>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</si>
  <si>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</si>
  <si>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</si>
  <si>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</si>
  <si>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</si>
  <si>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</si>
  <si>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</si>
  <si>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</si>
  <si>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</si>
  <si>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</si>
  <si>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</si>
  <si>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</si>
  <si>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</si>
  <si>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</si>
  <si>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</si>
  <si>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</si>
  <si>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</si>
  <si>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</si>
  <si>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</si>
  <si>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</si>
  <si>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</si>
  <si>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</si>
  <si>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</si>
  <si>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</si>
  <si>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</si>
  <si>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</si>
  <si>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</si>
  <si>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</si>
  <si>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</si>
  <si>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</si>
  <si>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</si>
  <si>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</si>
  <si>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</si>
  <si>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</si>
  <si>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</si>
  <si>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</si>
  <si>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</si>
  <si>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</si>
  <si>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</si>
  <si>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</si>
  <si>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</si>
  <si>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</si>
  <si>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</si>
  <si>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</si>
  <si>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</si>
  <si>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</si>
  <si>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</si>
  <si>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</si>
  <si>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</si>
  <si>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</si>
  <si>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</si>
  <si>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</si>
  <si>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</si>
  <si>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</si>
  <si>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</si>
  <si>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</si>
  <si>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</si>
  <si>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</si>
  <si>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</si>
  <si>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</si>
  <si>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</si>
  <si>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</si>
  <si>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</si>
  <si>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</si>
  <si>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</si>
  <si>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</si>
  <si>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</si>
  <si>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</si>
  <si>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</si>
  <si>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</si>
  <si>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</si>
  <si>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</si>
  <si>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</si>
  <si>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</si>
  <si>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</si>
  <si>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</si>
  <si>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</si>
  <si>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</si>
  <si>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</si>
  <si>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</si>
  <si>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</si>
  <si>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</si>
  <si>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</si>
  <si>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</si>
  <si>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</si>
  <si>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</si>
  <si>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</si>
  <si>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</si>
  <si>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</si>
  <si>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</si>
  <si>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</si>
  <si>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</si>
  <si>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</si>
  <si>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</si>
  <si>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</si>
  <si>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</si>
  <si>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</si>
  <si>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</si>
  <si>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</si>
  <si>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</si>
  <si>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</si>
  <si>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</si>
  <si>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</si>
  <si>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</si>
  <si>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</si>
  <si>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</si>
  <si>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</si>
  <si>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</si>
  <si>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</si>
  <si>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</si>
  <si>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</si>
  <si>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</si>
  <si>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</si>
  <si>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</si>
  <si>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</si>
  <si>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</si>
  <si>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</si>
  <si>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</si>
  <si>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</si>
  <si>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</si>
  <si>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</si>
  <si>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</si>
  <si>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</si>
  <si>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</si>
  <si>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</si>
  <si>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</si>
  <si>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</si>
  <si>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</si>
  <si>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</si>
  <si>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</si>
  <si>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</si>
  <si>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</si>
  <si>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</si>
  <si>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</si>
  <si>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</si>
  <si>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</si>
  <si>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</si>
  <si>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</si>
  <si>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</si>
  <si>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</si>
  <si>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</si>
  <si>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</si>
  <si>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</si>
  <si>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</si>
  <si>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</si>
  <si>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</si>
  <si>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</si>
  <si>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</si>
  <si>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</si>
  <si>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</si>
  <si>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</si>
  <si>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</si>
  <si>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</si>
  <si>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</si>
  <si>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</si>
  <si>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</si>
  <si>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</si>
  <si>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</si>
  <si>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</si>
  <si>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</si>
  <si>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</si>
  <si>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</si>
  <si>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</si>
  <si>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</si>
  <si>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</si>
  <si>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</si>
  <si>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</si>
  <si>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</si>
  <si>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</si>
  <si>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</si>
  <si>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</si>
  <si>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</si>
  <si>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</si>
  <si>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</si>
  <si>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</si>
  <si>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</si>
  <si>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</si>
  <si>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</si>
  <si>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</si>
  <si>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</si>
  <si>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</si>
  <si>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</si>
  <si>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</si>
  <si>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</si>
  <si>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</si>
  <si>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</si>
  <si>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</si>
  <si>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</si>
  <si>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</si>
  <si>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</si>
  <si>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</si>
  <si>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</si>
  <si>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</si>
  <si>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</si>
  <si>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</si>
  <si>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</si>
  <si>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</si>
  <si>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</si>
  <si>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</si>
  <si>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</si>
  <si>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</si>
  <si>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</si>
  <si>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</si>
  <si>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</si>
  <si>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</si>
  <si>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</si>
  <si>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</si>
  <si>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</si>
  <si>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</si>
  <si>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</si>
  <si>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</si>
  <si>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</si>
  <si>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</si>
  <si>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</si>
  <si>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</si>
  <si>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</si>
  <si>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</si>
  <si>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</si>
  <si>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</si>
  <si>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</si>
  <si>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</si>
  <si>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</si>
  <si>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</si>
  <si>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</si>
  <si>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</si>
  <si>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</si>
  <si>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</si>
  <si>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</si>
  <si>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</si>
  <si>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</si>
  <si>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</si>
  <si>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</si>
  <si>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</si>
  <si>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</si>
  <si>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</si>
  <si>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</si>
  <si>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</si>
  <si>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</si>
  <si>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</si>
  <si>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</si>
  <si>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</si>
  <si>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</si>
  <si>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</si>
  <si>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</si>
  <si>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</si>
  <si>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</si>
  <si>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</si>
  <si>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</si>
  <si>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</si>
  <si>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</si>
  <si>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</si>
  <si>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</si>
  <si>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</si>
  <si>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</si>
  <si>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</si>
  <si>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</si>
  <si>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</si>
  <si>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</si>
  <si>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</si>
  <si>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</si>
  <si>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</si>
  <si>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</si>
  <si>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</si>
  <si>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</si>
  <si>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</si>
  <si>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</si>
  <si>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</si>
  <si>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</si>
  <si>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</si>
  <si>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</si>
  <si>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</si>
  <si>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</si>
  <si>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</si>
  <si>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</si>
  <si>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</si>
  <si>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</si>
  <si>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</si>
  <si>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</si>
  <si>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</si>
  <si>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</si>
  <si>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</si>
  <si>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</si>
  <si>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</si>
  <si>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</si>
  <si>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</si>
  <si>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</si>
  <si>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</si>
  <si>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</si>
  <si>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</si>
  <si>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</si>
  <si>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</si>
  <si>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</si>
  <si>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</si>
  <si>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</si>
  <si>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</si>
  <si>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</si>
  <si>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</si>
  <si>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</si>
  <si>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</si>
  <si>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</si>
  <si>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</si>
  <si>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</si>
  <si>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</si>
  <si>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</si>
  <si>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</si>
  <si>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</si>
  <si>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</si>
  <si>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</si>
  <si>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</si>
  <si>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</si>
  <si>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</si>
  <si>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</si>
  <si>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</si>
  <si>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</si>
  <si>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</si>
  <si>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</si>
  <si>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</si>
  <si>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</si>
  <si>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</si>
  <si>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</si>
  <si>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</si>
  <si>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</si>
  <si>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</si>
  <si>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</si>
  <si>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</si>
  <si>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</si>
  <si>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</si>
  <si>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</si>
  <si>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</si>
  <si>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</si>
  <si>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</si>
  <si>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</si>
  <si>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</si>
  <si>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</si>
  <si>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</si>
  <si>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</si>
  <si>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</si>
  <si>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</si>
  <si>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</si>
  <si>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</si>
  <si>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</si>
  <si>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</si>
  <si>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</si>
  <si>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</si>
  <si>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</si>
  <si>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</si>
  <si>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</si>
  <si>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</si>
  <si>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</si>
  <si>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</si>
  <si>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</si>
  <si>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</si>
  <si>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</si>
  <si>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</si>
  <si>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</si>
  <si>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</si>
  <si>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</si>
  <si>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</si>
  <si>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</si>
  <si>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</si>
  <si>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</si>
  <si>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</si>
  <si>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</si>
  <si>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</si>
  <si>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</si>
  <si>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</si>
  <si>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</si>
  <si>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</si>
  <si>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</si>
  <si>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</si>
  <si>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</si>
  <si>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</si>
  <si>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</si>
  <si>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</si>
  <si>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</si>
  <si>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</si>
  <si>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</si>
  <si>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</si>
  <si>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</si>
  <si>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</si>
  <si>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</si>
  <si>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</si>
  <si>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</si>
  <si>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</si>
  <si>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</si>
  <si>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</si>
  <si>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</si>
  <si>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</si>
  <si>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</si>
  <si>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</si>
  <si>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</si>
  <si>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</si>
  <si>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</si>
  <si>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</si>
  <si>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</si>
  <si>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</si>
  <si>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</si>
  <si>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</si>
  <si>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</si>
  <si>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</si>
  <si>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</si>
  <si>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</si>
  <si>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</si>
  <si>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</si>
  <si>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</si>
  <si>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</si>
  <si>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</si>
  <si>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</si>
  <si>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</si>
  <si>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</si>
  <si>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</si>
  <si>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</si>
  <si>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</si>
  <si>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</si>
  <si>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</si>
  <si>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</si>
  <si>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</si>
  <si>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</si>
  <si>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</si>
  <si>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</si>
  <si>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</si>
  <si>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</si>
  <si>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</si>
  <si>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</si>
  <si>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</si>
  <si>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</si>
  <si>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</si>
  <si>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</si>
  <si>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</si>
  <si>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</si>
  <si>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</si>
  <si>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</si>
  <si>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</si>
  <si>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</si>
  <si>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</si>
  <si>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</si>
  <si>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</si>
  <si>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</si>
  <si>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</si>
  <si>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</si>
  <si>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</si>
  <si>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</si>
  <si>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</si>
  <si>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</si>
  <si>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</si>
  <si>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</si>
  <si>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</si>
  <si>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</si>
  <si>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</si>
  <si>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</si>
  <si>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</si>
  <si>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</si>
  <si>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</si>
  <si>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</si>
  <si>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</si>
  <si>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</si>
  <si>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</si>
  <si>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</si>
  <si>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</si>
  <si>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</si>
  <si>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</si>
  <si>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</si>
  <si>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</si>
  <si>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</si>
  <si>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</si>
  <si>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</si>
  <si>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</si>
  <si>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</si>
  <si>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</si>
  <si>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</si>
  <si>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</si>
  <si>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</si>
  <si>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</si>
  <si>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</si>
  <si>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</si>
  <si>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</si>
  <si>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</si>
  <si>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</si>
  <si>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</si>
  <si>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</si>
  <si>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</si>
  <si>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</si>
  <si>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</si>
  <si>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</si>
  <si>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</si>
  <si>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</si>
  <si>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</si>
  <si>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</si>
  <si>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</si>
  <si>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</si>
  <si>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</si>
  <si>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</si>
  <si>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</si>
  <si>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</si>
  <si>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</si>
  <si>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</si>
  <si>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</si>
  <si>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</si>
  <si>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</si>
  <si>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</si>
  <si>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</si>
  <si>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</si>
  <si>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</si>
  <si>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</si>
  <si>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</si>
  <si>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</si>
  <si>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</si>
  <si>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</si>
  <si>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</si>
  <si>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</si>
  <si>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</si>
  <si>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</si>
  <si>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</si>
  <si>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</si>
  <si>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</si>
  <si>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</si>
  <si>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</si>
  <si>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</si>
  <si>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</si>
  <si>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</si>
  <si>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</si>
  <si>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</si>
  <si>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</si>
  <si>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</si>
  <si>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</si>
  <si>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</si>
  <si>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</si>
  <si>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</si>
  <si>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</si>
  <si>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</si>
  <si>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</si>
  <si>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</si>
  <si>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</si>
  <si>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</si>
  <si>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</si>
  <si>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</si>
  <si>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</si>
  <si>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</si>
  <si>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</si>
  <si>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</si>
  <si>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</si>
  <si>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</si>
  <si>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</si>
  <si>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</si>
  <si>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</si>
  <si>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</si>
  <si>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</si>
  <si>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</si>
  <si>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</si>
  <si>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</si>
  <si>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</si>
  <si>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</si>
  <si>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</si>
  <si>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</si>
  <si>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</si>
  <si>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</si>
  <si>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</si>
  <si>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</si>
  <si>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</si>
  <si>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</si>
  <si>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</si>
  <si>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</si>
  <si>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</si>
  <si>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</si>
  <si>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</si>
  <si>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</si>
  <si>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</si>
  <si>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</si>
  <si>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</si>
  <si>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</si>
  <si>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</si>
  <si>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</si>
  <si>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</si>
  <si>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</si>
  <si>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</si>
  <si>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</si>
  <si>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</si>
  <si>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</si>
  <si>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</si>
  <si>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</si>
  <si>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</si>
  <si>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</si>
  <si>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</si>
  <si>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</si>
  <si>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</si>
  <si>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</si>
  <si>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</si>
  <si>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</si>
  <si>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</si>
  <si>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</si>
  <si>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</si>
  <si>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</si>
  <si>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</si>
  <si>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</si>
  <si>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</si>
  <si>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</si>
  <si>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</si>
  <si>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</si>
  <si>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</si>
  <si>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</si>
  <si>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</si>
  <si>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</si>
  <si>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</si>
  <si>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</si>
  <si>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</si>
  <si>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</si>
  <si>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</si>
  <si>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</si>
  <si>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</si>
  <si>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</si>
  <si>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</si>
  <si>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</si>
  <si>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</si>
  <si>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</si>
  <si>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</si>
  <si>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</si>
  <si>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</si>
  <si>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</si>
  <si>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</si>
  <si>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</si>
  <si>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</si>
  <si>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</si>
  <si>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</si>
  <si>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</si>
  <si>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</si>
  <si>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</si>
  <si>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</si>
  <si>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</si>
  <si>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</si>
  <si>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</si>
  <si>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</si>
  <si>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</si>
  <si>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</si>
  <si>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</si>
  <si>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</si>
  <si>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</si>
  <si>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</si>
  <si>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</si>
  <si>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</si>
  <si>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</si>
  <si>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</si>
  <si>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</si>
  <si>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</si>
  <si>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</si>
  <si>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</si>
  <si>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</si>
  <si>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</si>
  <si>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</si>
  <si>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</si>
  <si>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</si>
  <si>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</si>
  <si>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</si>
  <si>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</si>
  <si>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</si>
  <si>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</si>
  <si>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</si>
  <si>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</si>
  <si>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</si>
  <si>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</si>
  <si>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</si>
  <si>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</si>
  <si>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</si>
  <si>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</si>
  <si>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</si>
  <si>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</si>
  <si>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</si>
  <si>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</si>
  <si>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</si>
  <si>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</si>
  <si>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</si>
  <si>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</si>
  <si>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</si>
  <si>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</si>
  <si>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</si>
  <si>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</si>
  <si>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</si>
  <si>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</si>
  <si>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</si>
  <si>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</si>
  <si>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</si>
  <si>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</si>
  <si>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</si>
  <si>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</si>
  <si>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</si>
  <si>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</si>
  <si>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</si>
  <si>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</si>
  <si>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</si>
  <si>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</si>
  <si>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</si>
  <si>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</si>
  <si>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</si>
  <si>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</si>
  <si>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</si>
  <si>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</si>
  <si>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</si>
  <si>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</si>
  <si>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</si>
  <si>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</si>
  <si>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</si>
  <si>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</si>
  <si>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</si>
  <si>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</si>
  <si>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</si>
  <si>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</si>
  <si>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</si>
  <si>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</si>
  <si>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</si>
  <si>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</si>
  <si>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</si>
  <si>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</si>
  <si>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</si>
  <si>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</si>
  <si>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</si>
  <si>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</si>
  <si>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</si>
  <si>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</si>
  <si>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</si>
  <si>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</si>
  <si>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</si>
  <si>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</si>
  <si>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</si>
  <si>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</si>
  <si>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</si>
  <si>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</si>
  <si>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</si>
  <si>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</si>
  <si>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</si>
  <si>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</si>
  <si>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</si>
  <si>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</si>
  <si>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</si>
  <si>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</si>
  <si>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</si>
  <si>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</si>
  <si>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</si>
  <si>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</si>
  <si>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</si>
  <si>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</si>
  <si>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</si>
  <si>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</si>
  <si>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</si>
  <si>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</si>
  <si>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</si>
  <si>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</si>
  <si>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</si>
  <si>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</si>
  <si>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</si>
  <si>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</si>
  <si>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</si>
  <si>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</si>
  <si>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</si>
  <si>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</si>
  <si>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</si>
  <si>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</si>
  <si>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</si>
  <si>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</si>
  <si>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</si>
  <si>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</si>
  <si>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</si>
  <si>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</si>
  <si>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</si>
  <si>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</si>
  <si>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</si>
  <si>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</si>
  <si>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</si>
  <si>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</si>
  <si>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</si>
  <si>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</si>
  <si>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</si>
  <si>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</si>
  <si>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</si>
  <si>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</si>
  <si>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</si>
  <si>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</si>
  <si>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</si>
  <si>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</si>
  <si>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</si>
  <si>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</si>
  <si>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</si>
  <si>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</si>
  <si>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</si>
  <si>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</si>
  <si>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</si>
  <si>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</si>
  <si>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</si>
  <si>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</si>
  <si>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</si>
  <si>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</si>
  <si>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</si>
  <si>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</si>
  <si>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</si>
  <si>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</si>
  <si>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</si>
  <si>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</si>
  <si>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</si>
  <si>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</si>
  <si>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</si>
  <si>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</si>
  <si>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</si>
  <si>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</si>
  <si>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</si>
  <si>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</si>
  <si>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</si>
  <si>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</si>
  <si>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</si>
  <si>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</si>
  <si>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</si>
  <si>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</si>
  <si>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</si>
  <si>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</si>
  <si>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</si>
  <si>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</si>
  <si>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</si>
  <si>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</si>
  <si>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</si>
  <si>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</si>
  <si>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</si>
  <si>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</si>
  <si>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</si>
  <si>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</si>
  <si>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</si>
  <si>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</si>
  <si>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</si>
  <si>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</si>
  <si>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</si>
  <si>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</si>
  <si>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</si>
  <si>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</si>
  <si>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</si>
  <si>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</si>
  <si>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</si>
  <si>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</si>
  <si>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</si>
  <si>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</si>
  <si>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</si>
  <si>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</si>
  <si>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</si>
  <si>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</si>
  <si>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</si>
  <si>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</si>
  <si>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</si>
  <si>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</si>
  <si>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</si>
  <si>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</si>
  <si>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</si>
  <si>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</si>
  <si>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</si>
  <si>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</si>
  <si>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</si>
  <si>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</si>
  <si>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</si>
  <si>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</si>
  <si>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</si>
  <si>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</si>
  <si>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</si>
  <si>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</si>
  <si>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</si>
  <si>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</si>
  <si>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</si>
  <si>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</si>
  <si>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</si>
  <si>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</si>
  <si>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</si>
  <si>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</si>
  <si>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</si>
  <si>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</si>
  <si>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</si>
  <si>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</si>
  <si>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</si>
  <si>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</si>
  <si>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</si>
  <si>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</si>
  <si>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</si>
  <si>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</si>
  <si>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</si>
  <si>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</si>
  <si>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</si>
  <si>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</si>
  <si>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</si>
  <si>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</si>
  <si>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</si>
  <si>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</si>
  <si>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</si>
  <si>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</si>
  <si>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</si>
  <si>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</si>
  <si>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</si>
  <si>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</si>
  <si>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</si>
  <si>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</si>
  <si>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</si>
  <si>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</si>
  <si>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</si>
  <si>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</si>
  <si>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</si>
  <si>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</si>
  <si>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</si>
  <si>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</si>
  <si>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</si>
  <si>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</si>
  <si>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</si>
  <si>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</si>
  <si>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</si>
  <si>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</si>
  <si>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</si>
  <si>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</si>
  <si>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</si>
  <si>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</si>
  <si>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</si>
  <si>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</si>
  <si>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</si>
  <si>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</si>
  <si>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</si>
  <si>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</si>
  <si>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</si>
  <si>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</si>
  <si>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</si>
  <si>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</si>
  <si>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</si>
  <si>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</si>
  <si>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</si>
  <si>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</si>
  <si>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</si>
  <si>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</si>
  <si>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</si>
  <si>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</si>
  <si>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</si>
  <si>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</si>
  <si>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</si>
  <si>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</si>
  <si>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</si>
  <si>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</si>
  <si>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</si>
  <si>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</si>
  <si>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</si>
  <si>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</si>
  <si>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</si>
  <si>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</si>
  <si>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</si>
  <si>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</si>
  <si>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</si>
  <si>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</si>
  <si>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</si>
  <si>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</si>
  <si>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</si>
  <si>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</si>
  <si>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</si>
  <si>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</si>
  <si>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</si>
  <si>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</si>
  <si>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</si>
  <si>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</si>
  <si>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</si>
  <si>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</si>
  <si>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</si>
  <si>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</si>
  <si>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</si>
  <si>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</si>
  <si>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</si>
  <si>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</si>
  <si>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</si>
  <si>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</si>
  <si>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</si>
  <si>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</si>
  <si>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</si>
  <si>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</si>
  <si>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</si>
  <si>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</si>
  <si>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</si>
  <si>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</si>
  <si>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</si>
  <si>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</si>
  <si>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</si>
  <si>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</si>
  <si>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</si>
  <si>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</si>
  <si>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</si>
  <si>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</si>
  <si>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</si>
  <si>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</si>
  <si>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</si>
  <si>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</si>
  <si>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</si>
  <si>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</si>
  <si>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</si>
  <si>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</si>
  <si>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</si>
  <si>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</si>
  <si>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</si>
  <si>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</si>
  <si>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</si>
  <si>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</si>
  <si>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</si>
  <si>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</si>
  <si>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</si>
  <si>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</si>
  <si>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</si>
  <si>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</si>
  <si>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</si>
  <si>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</si>
  <si>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</si>
  <si>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</si>
  <si>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</si>
  <si>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</si>
  <si>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</si>
  <si>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</si>
  <si>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</si>
  <si>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</si>
  <si>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</si>
  <si>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</si>
  <si>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</si>
  <si>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</si>
  <si>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</si>
  <si>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</si>
  <si>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</si>
  <si>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</si>
  <si>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</si>
  <si>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</si>
  <si>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</si>
  <si>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</si>
  <si>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</si>
  <si>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</si>
  <si>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</si>
  <si>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</si>
  <si>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</si>
  <si>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</si>
  <si>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</si>
  <si>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</si>
  <si>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</si>
  <si>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</si>
  <si>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</si>
  <si>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</si>
  <si>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</si>
  <si>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</si>
  <si>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</si>
  <si>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</si>
  <si>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</si>
  <si>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</si>
  <si>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</si>
  <si>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</si>
  <si>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</si>
  <si>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</si>
  <si>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</si>
  <si>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</si>
  <si>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</si>
  <si>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</si>
  <si>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</si>
  <si>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</si>
  <si>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</si>
  <si>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</si>
  <si>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</si>
  <si>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</si>
  <si>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</si>
  <si>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</si>
  <si>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</si>
  <si>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</si>
  <si>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</si>
  <si>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</si>
  <si>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</si>
  <si>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</si>
  <si>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</si>
  <si>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</si>
  <si>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</si>
  <si>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</si>
  <si>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</si>
  <si>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</si>
  <si>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</si>
  <si>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</si>
  <si>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</si>
  <si>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</si>
  <si>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</si>
  <si>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</si>
  <si>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</si>
  <si>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</si>
  <si>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</si>
  <si>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</si>
  <si>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</si>
  <si>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</si>
  <si>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</si>
  <si>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</si>
  <si>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</si>
  <si>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</si>
  <si>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</si>
  <si>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</si>
  <si>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</si>
  <si>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</si>
  <si>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</si>
  <si>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</si>
  <si>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</si>
  <si>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</si>
  <si>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</si>
  <si>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</si>
  <si>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</si>
  <si>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</si>
  <si>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</si>
  <si>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</si>
  <si>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</si>
  <si>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</si>
  <si>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</si>
  <si>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</si>
  <si>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</si>
  <si>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</si>
  <si>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</si>
  <si>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</si>
  <si>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</si>
  <si>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</si>
  <si>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</si>
  <si>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</si>
  <si>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</si>
  <si>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</si>
  <si>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</si>
  <si>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</si>
  <si>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</si>
  <si>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</si>
  <si>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</si>
  <si>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</si>
  <si>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</si>
  <si>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</si>
  <si>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</si>
  <si>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</si>
  <si>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</si>
  <si>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</si>
  <si>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</si>
  <si>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</si>
  <si>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</si>
  <si>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</si>
  <si>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</si>
  <si>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</si>
  <si>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</si>
  <si>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</si>
  <si>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</si>
  <si>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</si>
  <si>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</si>
  <si>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</si>
  <si>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</si>
  <si>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</si>
  <si>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</si>
  <si>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</si>
  <si>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</si>
  <si>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</si>
  <si>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</si>
  <si>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</si>
  <si>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</si>
  <si>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</si>
  <si>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</si>
  <si>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</si>
  <si>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</si>
  <si>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</si>
  <si>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</si>
  <si>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</si>
  <si>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</si>
  <si>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</si>
  <si>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</si>
  <si>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</si>
  <si>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</si>
  <si>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</si>
  <si>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</si>
  <si>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</si>
  <si>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</si>
  <si>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</si>
  <si>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</si>
  <si>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</si>
  <si>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</si>
  <si>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</si>
  <si>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</si>
  <si>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</si>
  <si>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</si>
  <si>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</si>
  <si>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</si>
  <si>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</si>
  <si>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</si>
  <si>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</si>
  <si>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</si>
  <si>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</si>
  <si>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</si>
  <si>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</si>
  <si>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</si>
  <si>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</si>
  <si>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</si>
  <si>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</si>
  <si>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</si>
  <si>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</si>
  <si>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</si>
  <si>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</si>
  <si>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</si>
  <si>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</si>
  <si>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</si>
  <si>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</si>
  <si>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</si>
  <si>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</si>
  <si>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</si>
  <si>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</si>
  <si>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</si>
  <si>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</si>
  <si>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</si>
  <si>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</si>
  <si>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</si>
  <si>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</si>
  <si>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</si>
  <si>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</si>
  <si>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</si>
  <si>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</si>
  <si>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</si>
  <si>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</si>
  <si>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</si>
  <si>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</si>
  <si>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</si>
  <si>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</si>
  <si>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</si>
  <si>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</si>
  <si>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</si>
  <si>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</si>
  <si>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</si>
  <si>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</si>
  <si>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</si>
  <si>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</si>
  <si>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</si>
  <si>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</si>
  <si>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</si>
  <si>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</si>
  <si>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</si>
  <si>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</si>
  <si>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</si>
  <si>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</si>
  <si>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</si>
  <si>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</si>
  <si>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</si>
  <si>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</si>
  <si>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</si>
  <si>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</si>
  <si>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</si>
  <si>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</si>
  <si>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</si>
  <si>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</si>
  <si>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</si>
  <si>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</si>
  <si>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</si>
  <si>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</si>
  <si>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</si>
  <si>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</si>
  <si>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</si>
  <si>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</si>
  <si>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</si>
  <si>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</si>
  <si>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</si>
  <si>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</si>
  <si>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</si>
  <si>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</si>
  <si>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</si>
  <si>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</si>
  <si>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</si>
  <si>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</si>
  <si>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</si>
  <si>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</si>
  <si>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</si>
  <si>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</si>
  <si>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</si>
  <si>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</si>
  <si>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</si>
  <si>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</si>
  <si>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</si>
  <si>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</si>
  <si>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</si>
  <si>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</si>
  <si>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</si>
  <si>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</si>
  <si>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</si>
  <si>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</si>
  <si>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</si>
  <si>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</si>
  <si>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</si>
  <si>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</si>
  <si>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</si>
  <si>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</si>
  <si>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</si>
  <si>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</si>
  <si>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</si>
  <si>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</si>
  <si>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</si>
  <si>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</si>
  <si>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</si>
  <si>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</si>
  <si>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</si>
  <si>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</si>
  <si>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</si>
  <si>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</si>
  <si>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</si>
  <si>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</si>
  <si>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</si>
  <si>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</si>
  <si>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</si>
  <si>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</si>
  <si>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</si>
  <si>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</si>
  <si>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</si>
  <si>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</si>
  <si>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</si>
  <si>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</si>
  <si>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</si>
  <si>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</si>
  <si>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</si>
  <si>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</si>
  <si>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</si>
  <si>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</si>
  <si>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</si>
  <si>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</si>
  <si>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</si>
  <si>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</si>
  <si>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</si>
  <si>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</si>
  <si>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</si>
  <si>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</si>
  <si>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</si>
  <si>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</si>
  <si>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</si>
  <si>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</si>
  <si>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</si>
  <si>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</si>
  <si>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</si>
  <si>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</si>
  <si>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</si>
  <si>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</si>
  <si>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</si>
  <si>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</si>
  <si>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</si>
  <si>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</si>
  <si>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</si>
  <si>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</si>
  <si>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</si>
  <si>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</si>
  <si>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</si>
  <si>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</si>
  <si>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</si>
  <si>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</si>
  <si>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</si>
  <si>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</si>
  <si>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</si>
  <si>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</si>
  <si>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</si>
  <si>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</si>
  <si>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</si>
  <si>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</si>
  <si>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</si>
  <si>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</si>
  <si>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</si>
  <si>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</si>
  <si>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</si>
  <si>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</si>
  <si>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</si>
  <si>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</si>
  <si>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</si>
  <si>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</si>
  <si>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</si>
  <si>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</si>
  <si>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</si>
  <si>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</si>
  <si>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</si>
  <si>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</si>
  <si>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</si>
  <si>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</si>
  <si>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</si>
  <si>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</si>
  <si>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</si>
  <si>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</si>
  <si>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</si>
  <si>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</si>
  <si>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</si>
  <si>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</si>
  <si>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</si>
  <si>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</si>
  <si>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</si>
  <si>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</si>
  <si>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</si>
  <si>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</si>
  <si>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</si>
  <si>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</si>
  <si>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</si>
  <si>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</si>
  <si>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</si>
  <si>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</si>
  <si>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</si>
  <si>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</si>
  <si>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</si>
  <si>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</si>
  <si>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</si>
  <si>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</si>
  <si>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</si>
  <si>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</si>
  <si>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</si>
  <si>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</si>
  <si>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</si>
  <si>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</si>
  <si>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</si>
  <si>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</si>
  <si>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</si>
  <si>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</si>
  <si>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</si>
  <si>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</si>
  <si>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</si>
  <si>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</si>
  <si>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</si>
  <si>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</si>
  <si>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</si>
  <si>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</si>
  <si>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</si>
  <si>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</si>
  <si>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</si>
  <si>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</si>
  <si>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</si>
  <si>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</si>
  <si>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</si>
  <si>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</si>
  <si>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</si>
  <si>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</si>
  <si>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</si>
  <si>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</si>
  <si>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</si>
  <si>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</si>
  <si>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</si>
  <si>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</si>
  <si>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</si>
  <si>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</si>
  <si>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</si>
  <si>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</si>
  <si>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</si>
  <si>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</si>
  <si>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</si>
  <si>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</si>
  <si>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</si>
  <si>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</si>
  <si>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</si>
  <si>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</si>
  <si>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</si>
  <si>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</si>
  <si>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</si>
  <si>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</si>
  <si>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</si>
  <si>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</si>
  <si>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</si>
  <si>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</si>
  <si>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</si>
  <si>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</si>
  <si>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</si>
  <si>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</si>
  <si>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</si>
  <si>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</si>
  <si>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</si>
  <si>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</si>
  <si>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</si>
  <si>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</si>
  <si>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</si>
  <si>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</si>
  <si>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</si>
  <si>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</si>
  <si>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</si>
  <si>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</si>
  <si>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</si>
  <si>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</si>
  <si>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</si>
  <si>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</si>
  <si>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</si>
  <si>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</si>
  <si>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</si>
  <si>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</si>
  <si>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</si>
  <si>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</si>
  <si>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</si>
  <si>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</si>
  <si>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</si>
  <si>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</si>
  <si>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</si>
  <si>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</si>
  <si>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</si>
  <si>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</si>
  <si>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</si>
  <si>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</si>
  <si>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</si>
  <si>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</si>
  <si>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</si>
  <si>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</si>
  <si>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</si>
  <si>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</si>
  <si>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</si>
  <si>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</si>
  <si>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</si>
  <si>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</si>
  <si>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</si>
  <si>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</si>
  <si>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</si>
  <si>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</si>
  <si>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</si>
  <si>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</si>
  <si>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</si>
  <si>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</si>
  <si>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</si>
  <si>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</si>
  <si>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</si>
  <si>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</si>
  <si>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</si>
  <si>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</si>
  <si>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</si>
  <si>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</si>
  <si>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</si>
  <si>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</si>
  <si>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</si>
  <si>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</si>
  <si>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</si>
  <si>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</si>
  <si>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</si>
  <si>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</si>
  <si>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</si>
  <si>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</si>
  <si>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</si>
  <si>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</si>
  <si>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</si>
  <si>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</si>
  <si>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</si>
  <si>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</si>
  <si>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</si>
  <si>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</si>
  <si>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</si>
  <si>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</si>
  <si>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</si>
  <si>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</si>
  <si>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</si>
  <si>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</si>
  <si>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</si>
  <si>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</si>
  <si>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</si>
  <si>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</si>
  <si>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</si>
  <si>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</si>
  <si>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</si>
  <si>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</si>
  <si>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</si>
  <si>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</si>
  <si>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</si>
  <si>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</si>
  <si>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</si>
  <si>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</si>
  <si>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</si>
  <si>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</si>
  <si>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</si>
  <si>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</si>
  <si>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</si>
  <si>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</si>
  <si>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</si>
  <si>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</si>
  <si>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</si>
  <si>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</si>
  <si>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</si>
  <si>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</si>
  <si>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</si>
  <si>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</si>
  <si>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</si>
  <si>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</si>
  <si>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</si>
  <si>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</si>
  <si>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</si>
  <si>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</si>
  <si>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</si>
  <si>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</si>
  <si>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</si>
  <si>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</si>
  <si>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</si>
  <si>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</si>
  <si>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</si>
  <si>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</si>
  <si>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</si>
  <si>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</si>
  <si>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</si>
  <si>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</si>
  <si>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</si>
  <si>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</si>
  <si>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</si>
  <si>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</si>
  <si>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</si>
  <si>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</si>
  <si>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</si>
  <si>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</si>
  <si>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</si>
  <si>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</si>
  <si>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</si>
  <si>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</si>
  <si>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</si>
  <si>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</si>
  <si>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</si>
  <si>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</si>
  <si>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</si>
  <si>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</si>
  <si>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</si>
  <si>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</si>
  <si>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</si>
  <si>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</si>
  <si>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</si>
  <si>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</si>
  <si>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</si>
  <si>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</si>
  <si>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</si>
  <si>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</si>
  <si>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</si>
  <si>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</si>
  <si>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</si>
  <si>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</si>
  <si>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</si>
  <si>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</si>
  <si>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</si>
  <si>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</si>
  <si>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</si>
  <si>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</si>
  <si>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</si>
  <si>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</si>
  <si>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</si>
  <si>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</si>
  <si>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</si>
  <si>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</si>
  <si>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</si>
  <si>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</si>
  <si>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</si>
  <si>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</si>
  <si>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</si>
  <si>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</si>
  <si>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</si>
  <si>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</si>
  <si>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</si>
  <si>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</si>
  <si>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</si>
  <si>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</si>
  <si>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</si>
  <si>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</si>
  <si>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</si>
  <si>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</si>
  <si>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</si>
  <si>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</si>
  <si>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</si>
  <si>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</si>
  <si>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</si>
  <si>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</si>
  <si>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</si>
  <si>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</si>
  <si>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</si>
  <si>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</si>
  <si>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</si>
  <si>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</si>
  <si>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</si>
  <si>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</si>
  <si>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</si>
  <si>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</si>
  <si>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</si>
  <si>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</si>
  <si>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</si>
  <si>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</si>
  <si>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</si>
  <si>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</si>
  <si>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</si>
  <si>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</si>
  <si>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</si>
  <si>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</si>
  <si>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</si>
  <si>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</si>
  <si>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</si>
  <si>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</si>
  <si>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</si>
  <si>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</si>
  <si>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</si>
  <si>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</si>
  <si>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</si>
  <si>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</si>
  <si>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</si>
  <si>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</si>
  <si>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</si>
  <si>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</si>
  <si>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</si>
  <si>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</si>
  <si>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</si>
  <si>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</si>
  <si>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</si>
  <si>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</si>
  <si>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</si>
  <si>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</si>
  <si>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</si>
  <si>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</si>
  <si>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</si>
  <si>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</si>
  <si>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</si>
  <si>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</si>
  <si>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</si>
  <si>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</si>
  <si>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</si>
  <si>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</si>
  <si>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</si>
  <si>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</si>
  <si>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</si>
  <si>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</si>
  <si>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</si>
  <si>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</si>
  <si>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</si>
  <si>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</si>
  <si>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</si>
  <si>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</si>
  <si>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</si>
  <si>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</si>
  <si>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</si>
  <si>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</si>
  <si>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</si>
  <si>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</si>
  <si>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</si>
  <si>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</si>
  <si>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</si>
  <si>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</si>
  <si>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</si>
  <si>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</si>
  <si>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</si>
  <si>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</si>
  <si>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</si>
  <si>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</si>
  <si>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</si>
  <si>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</si>
  <si>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</si>
  <si>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</si>
  <si>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</si>
  <si>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</si>
  <si>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</si>
  <si>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</si>
  <si>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</si>
  <si>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</si>
  <si>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</si>
  <si>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</si>
  <si>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</si>
  <si>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</si>
  <si>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</si>
  <si>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</si>
  <si>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</si>
  <si>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</si>
  <si>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</si>
  <si>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</si>
  <si>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</si>
  <si>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</si>
  <si>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</si>
  <si>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</si>
  <si>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</si>
  <si>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</si>
  <si>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</si>
  <si>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</si>
  <si>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</si>
  <si>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</si>
  <si>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</si>
  <si>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</si>
  <si>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</si>
  <si>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</si>
  <si>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</si>
  <si>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</si>
  <si>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</si>
  <si>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</si>
  <si>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</si>
  <si>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</si>
  <si>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</si>
  <si>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</si>
  <si>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</si>
  <si>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</si>
  <si>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</si>
  <si>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</si>
  <si>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</si>
  <si>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</si>
  <si>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</si>
  <si>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</si>
  <si>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</si>
  <si>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</si>
  <si>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</si>
  <si>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</si>
  <si>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</si>
  <si>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</si>
  <si>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</si>
  <si>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</si>
  <si>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</si>
  <si>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</si>
  <si>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</si>
  <si>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</si>
  <si>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</si>
  <si>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</si>
  <si>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</si>
  <si>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</si>
  <si>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</si>
  <si>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</si>
  <si>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</si>
  <si>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</si>
  <si>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</si>
  <si>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</si>
  <si>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</si>
  <si>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</si>
  <si>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</si>
  <si>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</si>
  <si>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</si>
  <si>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</si>
  <si>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</si>
  <si>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</si>
  <si>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</si>
  <si>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</si>
  <si>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</si>
  <si>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</si>
  <si>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</si>
  <si>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</si>
  <si>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</si>
  <si>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</si>
  <si>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</si>
  <si>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</si>
  <si>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</si>
  <si>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</si>
  <si>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</si>
  <si>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</si>
  <si>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</si>
  <si>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</si>
  <si>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</si>
  <si>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</si>
  <si>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</si>
  <si>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</si>
  <si>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</si>
  <si>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</si>
  <si>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</si>
  <si>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</si>
  <si>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</si>
  <si>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</si>
  <si>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</si>
  <si>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</si>
  <si>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</si>
  <si>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</si>
  <si>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</si>
  <si>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</si>
  <si>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</si>
  <si>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</si>
  <si>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</si>
  <si>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</si>
  <si>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</si>
  <si>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</si>
  <si>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</si>
  <si>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</si>
  <si>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</si>
  <si>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</si>
  <si>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</si>
  <si>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</si>
  <si>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</si>
  <si>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</si>
  <si>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</si>
  <si>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</si>
  <si>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</si>
  <si>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</si>
  <si>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</si>
  <si>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</si>
  <si>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</si>
  <si>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</si>
  <si>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</si>
  <si>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</si>
  <si>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</si>
  <si>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</si>
  <si>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</si>
  <si>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</si>
  <si>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</si>
  <si>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</si>
  <si>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</si>
  <si>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</si>
  <si>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</si>
  <si>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</si>
  <si>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</si>
  <si>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</si>
  <si>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</si>
  <si>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</si>
  <si>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</si>
  <si>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</si>
  <si>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</si>
  <si>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</si>
  <si>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</si>
  <si>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</si>
  <si>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</si>
  <si>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</si>
  <si>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</si>
  <si>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</si>
  <si>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</si>
  <si>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</si>
  <si>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</si>
  <si>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</si>
  <si>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</si>
  <si>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</si>
  <si>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</si>
  <si>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</si>
  <si>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</si>
  <si>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</si>
  <si>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</si>
  <si>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</si>
  <si>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</si>
  <si>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</si>
  <si>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</si>
  <si>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</si>
  <si>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</si>
  <si>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</si>
  <si>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</si>
  <si>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</si>
  <si>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</si>
  <si>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</si>
  <si>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</si>
  <si>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</si>
  <si>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</si>
  <si>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</si>
  <si>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</si>
  <si>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</si>
  <si>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</si>
  <si>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</si>
  <si>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</si>
  <si>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</si>
  <si>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</si>
  <si>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</si>
  <si>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</si>
  <si>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</si>
  <si>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</si>
  <si>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</si>
  <si>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</si>
  <si>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</si>
  <si>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</si>
  <si>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</si>
  <si>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</si>
  <si>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</si>
  <si>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</si>
  <si>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</si>
  <si>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</si>
  <si>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</si>
  <si>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</si>
  <si>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</si>
  <si>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</si>
  <si>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</si>
  <si>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</si>
  <si>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</si>
  <si>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</si>
  <si>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</si>
  <si>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</si>
  <si>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</si>
  <si>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</si>
  <si>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</si>
  <si>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</si>
  <si>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</si>
  <si>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</si>
  <si>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</si>
  <si>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</si>
  <si>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</si>
  <si>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</si>
  <si>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</si>
  <si>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</si>
  <si>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</si>
  <si>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</si>
  <si>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</si>
  <si>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</si>
  <si>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</si>
  <si>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</si>
  <si>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</si>
  <si>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</si>
  <si>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</si>
  <si>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</si>
  <si>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</si>
  <si>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</si>
  <si>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</si>
  <si>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</si>
  <si>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</si>
  <si>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</si>
  <si>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</si>
  <si>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</si>
  <si>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</si>
  <si>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</si>
  <si>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</si>
  <si>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</si>
  <si>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</si>
  <si>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</si>
  <si>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</si>
  <si>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</si>
  <si>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</si>
  <si>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</si>
  <si>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</si>
  <si>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</si>
  <si>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</si>
  <si>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</si>
  <si>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</si>
  <si>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</si>
  <si>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</si>
  <si>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</si>
  <si>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</si>
  <si>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</si>
  <si>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</si>
  <si>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</si>
  <si>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</si>
  <si>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</si>
  <si>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</si>
  <si>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</si>
  <si>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</si>
  <si>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</si>
  <si>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</si>
  <si>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</si>
  <si>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</si>
  <si>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</si>
  <si>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</si>
  <si>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</si>
  <si>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</si>
  <si>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</si>
  <si>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</si>
  <si>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</si>
  <si>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</si>
  <si>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</si>
  <si>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</si>
  <si>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</si>
  <si>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</si>
  <si>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</si>
  <si>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</si>
  <si>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</si>
  <si>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</si>
  <si>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</si>
  <si>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</si>
  <si>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</si>
  <si>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</si>
  <si>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</si>
  <si>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</si>
  <si>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</si>
  <si>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</si>
  <si>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</si>
  <si>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</si>
  <si>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</si>
  <si>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</si>
  <si>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</si>
  <si>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</si>
  <si>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</si>
  <si>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</si>
  <si>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</si>
  <si>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</si>
  <si>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</si>
  <si>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</si>
  <si>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</si>
  <si>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</si>
  <si>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</si>
  <si>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</si>
  <si>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</si>
  <si>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</si>
  <si>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</si>
  <si>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</si>
  <si>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</si>
  <si>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</si>
  <si>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</si>
  <si>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</si>
  <si>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</si>
  <si>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</si>
  <si>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</si>
  <si>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</si>
  <si>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</si>
  <si>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</si>
  <si>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</si>
  <si>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</si>
  <si>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</si>
  <si>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</si>
  <si>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</si>
  <si>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</si>
  <si>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</si>
  <si>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</si>
  <si>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</si>
  <si>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</si>
  <si>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</si>
  <si>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</si>
  <si>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</si>
  <si>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</si>
  <si>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</si>
  <si>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</si>
  <si>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</si>
  <si>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</si>
  <si>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</si>
  <si>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</si>
  <si>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</si>
  <si>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</si>
  <si>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</si>
  <si>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</si>
  <si>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</si>
  <si>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</si>
  <si>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</si>
  <si>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</si>
  <si>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</si>
  <si>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</si>
  <si>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</si>
  <si>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</si>
  <si>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</si>
  <si>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</si>
  <si>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</si>
  <si>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</si>
  <si>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</si>
  <si>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</si>
  <si>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</si>
  <si>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</si>
  <si>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</si>
  <si>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</si>
  <si>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</si>
  <si>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</si>
  <si>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</si>
  <si>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</si>
  <si>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</si>
  <si>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</si>
  <si>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</si>
  <si>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</si>
  <si>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</si>
  <si>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</si>
  <si>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</si>
  <si>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</si>
  <si>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</si>
  <si>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</si>
  <si>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</si>
  <si>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</si>
  <si>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</si>
  <si>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</si>
  <si>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</si>
  <si>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</si>
  <si>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</si>
  <si>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</si>
  <si>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</si>
  <si>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</si>
  <si>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</si>
  <si>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</si>
  <si>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</si>
  <si>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</si>
  <si>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</si>
  <si>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</si>
  <si>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</si>
  <si>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</si>
  <si>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</si>
  <si>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</si>
  <si>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</si>
  <si>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</si>
  <si>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</si>
  <si>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</si>
  <si>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</si>
  <si>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</si>
  <si>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</si>
  <si>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</si>
  <si>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</si>
  <si>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</si>
  <si>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</si>
  <si>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</si>
  <si>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</si>
  <si>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</si>
  <si>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</si>
  <si>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</si>
  <si>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</si>
  <si>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</si>
  <si>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</si>
  <si>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</si>
  <si>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</si>
  <si>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</si>
  <si>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</si>
  <si>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</si>
  <si>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</si>
  <si>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</si>
  <si>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</si>
  <si>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</si>
  <si>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</si>
  <si>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</si>
  <si>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</si>
  <si>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</si>
  <si>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</si>
  <si>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</si>
  <si>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</si>
  <si>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</si>
  <si>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</si>
  <si>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</si>
  <si>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</si>
  <si>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</si>
  <si>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</si>
  <si>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</si>
  <si>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</si>
  <si>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</si>
  <si>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</si>
  <si>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</si>
  <si>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</si>
  <si>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</si>
  <si>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</si>
  <si>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</si>
  <si>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</si>
  <si>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</si>
  <si>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</si>
  <si>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</si>
  <si>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</si>
  <si>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</si>
  <si>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</si>
  <si>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</si>
  <si>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</si>
  <si>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</si>
  <si>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</si>
  <si>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</si>
  <si>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</si>
  <si>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</si>
  <si>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</si>
  <si>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</si>
  <si>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</si>
  <si>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</si>
  <si>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</si>
  <si>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</si>
  <si>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</si>
  <si>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</si>
  <si>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</si>
  <si>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</si>
  <si>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</si>
  <si>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</si>
  <si>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</si>
  <si>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</si>
  <si>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</si>
  <si>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</si>
  <si>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</si>
  <si>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</si>
  <si>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</si>
  <si>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</si>
  <si>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</si>
  <si>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</si>
  <si>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</si>
  <si>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</si>
  <si>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</si>
  <si>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</si>
  <si>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</si>
  <si>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</si>
  <si>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</si>
  <si>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</si>
  <si>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</si>
  <si>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</si>
  <si>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</si>
  <si>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</si>
  <si>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</si>
  <si>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</si>
  <si>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</si>
  <si>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</si>
  <si>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</si>
  <si>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</si>
  <si>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</si>
  <si>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</si>
  <si>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</si>
  <si>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</si>
  <si>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</si>
  <si>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</si>
  <si>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</si>
  <si>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</si>
  <si>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</si>
  <si>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</si>
  <si>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</si>
  <si>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</si>
  <si>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</si>
  <si>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</si>
  <si>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</si>
  <si>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</si>
  <si>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</si>
  <si>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</si>
  <si>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</si>
  <si>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</si>
  <si>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</si>
  <si>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</si>
  <si>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</si>
  <si>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</si>
  <si>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</si>
  <si>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</si>
  <si>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</si>
  <si>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</si>
  <si>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</si>
  <si>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</si>
  <si>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</si>
  <si>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</si>
  <si>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</si>
  <si>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</si>
  <si>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</si>
  <si>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</si>
  <si>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</si>
  <si>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</si>
  <si>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</si>
  <si>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</si>
  <si>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</si>
  <si>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</si>
  <si>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</si>
  <si>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</si>
  <si>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</si>
  <si>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</si>
  <si>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</si>
  <si>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</si>
  <si>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</si>
  <si>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</si>
  <si>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</si>
  <si>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</si>
  <si>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</si>
  <si>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</si>
  <si>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</si>
  <si>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</si>
  <si>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</si>
  <si>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</si>
  <si>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</si>
  <si>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</si>
  <si>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</si>
  <si>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</si>
  <si>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</si>
  <si>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</si>
  <si>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</si>
  <si>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</si>
  <si>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</si>
  <si>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</si>
  <si>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</si>
  <si>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</si>
  <si>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</si>
  <si>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</si>
  <si>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</si>
  <si>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</si>
  <si>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</si>
  <si>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</si>
  <si>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</si>
  <si>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</si>
  <si>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</si>
  <si>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</si>
  <si>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</si>
  <si>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</si>
  <si>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</si>
  <si>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</si>
  <si>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</si>
  <si>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</si>
  <si>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</si>
  <si>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</si>
  <si>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</si>
  <si>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</si>
  <si>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</si>
  <si>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</si>
  <si>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</si>
  <si>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</si>
  <si>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</si>
  <si>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</si>
  <si>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</si>
  <si>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</si>
  <si>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</si>
  <si>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</si>
  <si>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</si>
  <si>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</si>
  <si>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</si>
  <si>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</si>
  <si>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</si>
  <si>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</si>
  <si>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</si>
  <si>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</si>
  <si>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</si>
  <si>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</si>
  <si>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</si>
  <si>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</si>
  <si>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</si>
  <si>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</si>
  <si>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</si>
  <si>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</si>
  <si>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</si>
  <si>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</si>
  <si>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</si>
  <si>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</si>
  <si>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</si>
  <si>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</si>
  <si>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</si>
  <si>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</si>
  <si>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</si>
  <si>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</si>
  <si>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</si>
  <si>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</si>
  <si>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</si>
  <si>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</si>
  <si>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</si>
  <si>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</si>
  <si>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</si>
  <si>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</si>
  <si>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</si>
  <si>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</si>
  <si>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</si>
  <si>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</si>
  <si>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</si>
  <si>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</si>
  <si>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</si>
  <si>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</si>
  <si>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</si>
  <si>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</si>
  <si>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</si>
  <si>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</si>
  <si>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</si>
  <si>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</si>
  <si>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</si>
  <si>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</si>
  <si>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</si>
  <si>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</si>
  <si>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</si>
  <si>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</si>
  <si>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</si>
  <si>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</si>
  <si>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</si>
  <si>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</si>
  <si>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</si>
  <si>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</si>
  <si>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</si>
  <si>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</si>
  <si>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</si>
  <si>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</si>
  <si>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</si>
  <si>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</si>
  <si>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</si>
  <si>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</si>
  <si>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</si>
  <si>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</si>
  <si>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</si>
  <si>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</si>
  <si>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</si>
  <si>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</si>
  <si>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</si>
  <si>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</si>
  <si>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</si>
  <si>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</si>
  <si>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</si>
  <si>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</si>
  <si>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</si>
  <si>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</si>
  <si>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</si>
  <si>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</si>
  <si>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</si>
  <si>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</si>
  <si>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</si>
  <si>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</si>
  <si>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</si>
  <si>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</si>
  <si>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</si>
  <si>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</si>
  <si>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</si>
  <si>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</si>
  <si>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</si>
  <si>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</si>
  <si>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</si>
  <si>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</si>
  <si>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</si>
  <si>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</si>
  <si>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</si>
  <si>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</si>
  <si>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</si>
  <si>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</si>
  <si>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</si>
  <si>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</si>
  <si>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</si>
  <si>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</si>
  <si>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</si>
  <si>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</si>
  <si>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</si>
  <si>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</si>
  <si>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</si>
  <si>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</si>
  <si>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</si>
  <si>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</si>
  <si>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</si>
  <si>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</si>
  <si>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</si>
  <si>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</si>
  <si>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</si>
  <si>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</si>
  <si>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</si>
  <si>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</si>
  <si>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</si>
  <si>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</si>
  <si>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</si>
  <si>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</si>
  <si>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</si>
  <si>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</si>
  <si>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</si>
  <si>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</si>
  <si>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</si>
  <si>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</si>
  <si>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</si>
  <si>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</si>
  <si>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</si>
  <si>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</si>
  <si>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</si>
  <si>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</si>
  <si>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</si>
  <si>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</si>
  <si>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</si>
  <si>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</si>
  <si>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</si>
  <si>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</si>
  <si>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</si>
  <si>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</si>
  <si>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</si>
  <si>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</si>
  <si>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</si>
  <si>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</si>
  <si>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</si>
  <si>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</si>
  <si>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</si>
  <si>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</si>
  <si>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</si>
  <si>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</si>
  <si>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</si>
  <si>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</si>
  <si>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</si>
  <si>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</si>
  <si>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</si>
  <si>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</si>
  <si>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</si>
  <si>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</si>
  <si>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</si>
  <si>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</si>
  <si>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</si>
  <si>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</si>
  <si>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</si>
  <si>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</si>
  <si>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</si>
  <si>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</si>
  <si>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</si>
  <si>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</si>
  <si>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</si>
  <si>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</si>
  <si>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</si>
  <si>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</si>
  <si>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</si>
  <si>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</si>
  <si>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</si>
  <si>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</si>
  <si>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</si>
  <si>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</si>
  <si>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</si>
  <si>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</si>
  <si>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</si>
  <si>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</si>
  <si>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</si>
  <si>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</si>
  <si>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</si>
  <si>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</si>
  <si>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</si>
  <si>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</si>
  <si>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</si>
  <si>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</si>
  <si>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</si>
  <si>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</si>
  <si>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</si>
  <si>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</si>
  <si>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</si>
  <si>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</si>
  <si>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</si>
  <si>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</si>
  <si>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</si>
  <si>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</si>
  <si>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</si>
  <si>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</si>
  <si>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</si>
  <si>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</si>
  <si>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</si>
  <si>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</si>
  <si>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</si>
  <si>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</si>
  <si>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</si>
  <si>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</si>
  <si>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</si>
  <si>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</si>
  <si>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</si>
  <si>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</si>
  <si>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</si>
  <si>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</si>
  <si>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</si>
  <si>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</si>
  <si>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</si>
  <si>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</si>
  <si>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</si>
  <si>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</si>
  <si>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</si>
  <si>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</si>
  <si>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</si>
  <si>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</si>
  <si>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</si>
  <si>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</si>
  <si>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</si>
  <si>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</si>
  <si>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</si>
  <si>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</si>
  <si>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</si>
  <si>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</si>
  <si>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</si>
  <si>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</si>
  <si>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</si>
  <si>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</si>
  <si>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</si>
  <si>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</si>
  <si>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</si>
  <si>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</si>
  <si>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</si>
  <si>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</si>
  <si>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</si>
  <si>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</si>
  <si>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</si>
  <si>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</si>
  <si>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</si>
  <si>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</si>
  <si>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</si>
  <si>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</si>
  <si>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</si>
  <si>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</si>
  <si>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</si>
  <si>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</si>
  <si>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</si>
  <si>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</si>
  <si>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</si>
  <si>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</si>
  <si>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</si>
  <si>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</si>
  <si>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</si>
  <si>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</si>
  <si>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</si>
  <si>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</si>
  <si>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</si>
  <si>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</si>
  <si>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</si>
  <si>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</si>
  <si>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</si>
  <si>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</si>
  <si>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</si>
  <si>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</si>
  <si>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</si>
  <si>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</si>
  <si>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</si>
  <si>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</si>
  <si>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</si>
  <si>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</si>
  <si>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</si>
  <si>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</si>
  <si>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</si>
  <si>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</si>
  <si>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</si>
  <si>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</si>
  <si>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</si>
  <si>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</si>
  <si>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</si>
  <si>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</si>
  <si>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</si>
  <si>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</si>
  <si>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</si>
  <si>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</si>
  <si>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</si>
  <si>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</si>
  <si>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</si>
  <si>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</si>
  <si>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</si>
  <si>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</si>
  <si>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</si>
  <si>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</si>
  <si>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</si>
  <si>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</si>
  <si>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</si>
  <si>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</si>
  <si>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</si>
  <si>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</si>
  <si>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</si>
  <si>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</si>
  <si>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</si>
  <si>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</si>
  <si>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</si>
  <si>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</si>
  <si>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</si>
  <si>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</si>
  <si>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</si>
  <si>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</si>
  <si>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</si>
  <si>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</si>
  <si>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</si>
  <si>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</si>
  <si>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</si>
  <si>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</si>
  <si>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</si>
  <si>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</si>
  <si>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</si>
  <si>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</si>
  <si>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</si>
  <si>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</si>
  <si>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</si>
  <si>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</si>
  <si>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</si>
  <si>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</si>
  <si>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</si>
  <si>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</si>
  <si>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</si>
  <si>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</si>
  <si>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</si>
  <si>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</si>
  <si>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</si>
  <si>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</si>
  <si>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</si>
  <si>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</si>
  <si>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</si>
  <si>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</si>
  <si>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</si>
  <si>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</si>
  <si>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</si>
  <si>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</si>
  <si>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</si>
  <si>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</si>
  <si>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</si>
  <si>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</si>
  <si>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</si>
  <si>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</si>
  <si>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</si>
  <si>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</si>
  <si>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</si>
  <si>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</si>
  <si>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</si>
  <si>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</si>
  <si>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</si>
  <si>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</si>
  <si>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</si>
  <si>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</si>
  <si>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</si>
  <si>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</si>
  <si>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</si>
  <si>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</si>
  <si>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</si>
  <si>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</si>
  <si>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</si>
  <si>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</si>
  <si>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</si>
  <si>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</si>
  <si>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</si>
  <si>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</si>
  <si>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</si>
  <si>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</si>
  <si>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</si>
  <si>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</si>
  <si>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</si>
  <si>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</si>
  <si>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</si>
  <si>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</si>
  <si>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</si>
  <si>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</si>
  <si>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</si>
  <si>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</si>
  <si>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</si>
  <si>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</si>
  <si>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</si>
  <si>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</si>
  <si>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</si>
  <si>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</si>
  <si>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</si>
  <si>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</si>
  <si>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</si>
  <si>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</si>
  <si>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</si>
  <si>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</si>
  <si>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</si>
  <si>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</si>
  <si>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</si>
  <si>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</si>
  <si>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</si>
  <si>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</si>
  <si>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</si>
  <si>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</si>
  <si>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</si>
  <si>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</si>
  <si>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</si>
  <si>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</si>
  <si>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</si>
  <si>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</si>
  <si>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</si>
  <si>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</si>
  <si>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</si>
  <si>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</si>
  <si>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</si>
  <si>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</si>
  <si>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</si>
  <si>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</si>
  <si>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</si>
  <si>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</si>
  <si>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</si>
  <si>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</si>
  <si>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</si>
  <si>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</si>
  <si>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</si>
  <si>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</si>
  <si>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</si>
  <si>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</si>
  <si>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</si>
  <si>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</si>
  <si>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</si>
  <si>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</si>
  <si>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</si>
  <si>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</si>
  <si>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</si>
  <si>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</si>
  <si>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</si>
  <si>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</si>
  <si>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</si>
  <si>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</si>
  <si>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</si>
  <si>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</si>
  <si>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</si>
  <si>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</si>
  <si>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</si>
  <si>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</si>
  <si>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</si>
  <si>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</si>
  <si>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</si>
  <si>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</si>
  <si>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</si>
  <si>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</si>
  <si>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</si>
  <si>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</si>
  <si>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</si>
  <si>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</si>
  <si>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</si>
  <si>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</si>
  <si>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</si>
  <si>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</si>
  <si>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</si>
  <si>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</si>
  <si>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</si>
  <si>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</si>
  <si>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</si>
  <si>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</si>
  <si>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</si>
  <si>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</si>
  <si>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</si>
  <si>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</si>
  <si>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</si>
  <si>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</si>
  <si>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</si>
  <si>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</si>
  <si>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</si>
  <si>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</si>
  <si>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</si>
  <si>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</si>
  <si>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</si>
  <si>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</si>
  <si>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</si>
  <si>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</si>
  <si>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</si>
  <si>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</si>
  <si>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</si>
  <si>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</si>
  <si>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</si>
  <si>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</si>
  <si>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</si>
  <si>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</si>
  <si>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</si>
  <si>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</si>
  <si>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</si>
  <si>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</si>
  <si>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</si>
  <si>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</si>
  <si>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</si>
  <si>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</si>
  <si>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</si>
  <si>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</si>
  <si>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</si>
  <si>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</si>
  <si>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</si>
  <si>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</si>
  <si>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</si>
  <si>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</si>
  <si>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</si>
  <si>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</si>
  <si>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</si>
  <si>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</si>
  <si>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</si>
  <si>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</si>
  <si>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</si>
  <si>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</si>
  <si>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</si>
  <si>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</si>
  <si>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</si>
  <si>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</si>
  <si>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</si>
  <si>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</si>
  <si>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</si>
  <si>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</si>
  <si>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</si>
  <si>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</si>
  <si>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</si>
  <si>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</si>
  <si>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</si>
  <si>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</si>
  <si>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</si>
  <si>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</si>
  <si>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</si>
  <si>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</si>
  <si>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</si>
  <si>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</si>
  <si>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</si>
  <si>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</si>
  <si>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</si>
  <si>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</si>
  <si>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</si>
  <si>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</si>
  <si>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</si>
  <si>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</si>
  <si>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</si>
  <si>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</si>
  <si>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</si>
  <si>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</si>
  <si>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</si>
  <si>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</si>
  <si>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</si>
  <si>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</si>
  <si>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</si>
  <si>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</si>
  <si>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</si>
  <si>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</si>
  <si>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</si>
  <si>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</si>
  <si>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</si>
  <si>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</si>
  <si>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</si>
  <si>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</si>
  <si>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</si>
  <si>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</si>
  <si>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</si>
  <si>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</si>
  <si>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</si>
  <si>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</si>
  <si>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</si>
  <si>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</si>
  <si>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</si>
  <si>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</si>
  <si>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</si>
  <si>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</si>
  <si>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</si>
  <si>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</si>
  <si>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</si>
  <si>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</si>
  <si>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</si>
  <si>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</si>
  <si>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</si>
  <si>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</si>
  <si>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</si>
  <si>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</si>
  <si>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</si>
  <si>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</si>
  <si>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</si>
  <si>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</si>
  <si>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</si>
  <si>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</si>
  <si>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</si>
  <si>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</si>
  <si>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</si>
  <si>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</si>
  <si>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</si>
  <si>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</si>
  <si>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</si>
  <si>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</si>
  <si>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</si>
  <si>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</si>
  <si>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</si>
  <si>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</si>
  <si>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</si>
  <si>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</si>
  <si>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</si>
  <si>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</si>
  <si>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</si>
  <si>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</si>
  <si>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</si>
  <si>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</si>
  <si>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</si>
  <si>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</si>
  <si>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</si>
  <si>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</si>
  <si>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</si>
  <si>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</si>
  <si>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</si>
  <si>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</si>
  <si>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</si>
  <si>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</si>
  <si>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</si>
  <si>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</si>
  <si>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</si>
  <si>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</si>
  <si>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</si>
  <si>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</si>
  <si>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</si>
  <si>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</si>
  <si>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</si>
  <si>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</si>
  <si>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</si>
  <si>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</si>
  <si>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</si>
  <si>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</si>
  <si>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</si>
  <si>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</si>
  <si>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</si>
  <si>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</si>
  <si>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</si>
  <si>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</si>
  <si>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</si>
  <si>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</si>
  <si>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</si>
  <si>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</si>
  <si>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</si>
  <si>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</si>
  <si>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</si>
  <si>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</si>
  <si>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</si>
  <si>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</si>
  <si>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</si>
  <si>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</si>
  <si>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</si>
  <si>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</si>
  <si>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</si>
  <si>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</si>
  <si>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</si>
  <si>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</si>
  <si>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</si>
  <si>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</si>
  <si>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</si>
  <si>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</si>
  <si>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</si>
  <si>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</si>
  <si>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</si>
  <si>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</si>
  <si>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</si>
  <si>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</si>
  <si>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</si>
  <si>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</si>
  <si>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</si>
  <si>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</si>
  <si>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</si>
  <si>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</si>
  <si>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</si>
  <si>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</si>
  <si>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</si>
  <si>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</si>
  <si>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</si>
  <si>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</si>
  <si>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</si>
  <si>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</si>
  <si>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</si>
  <si>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</si>
  <si>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</si>
  <si>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</si>
  <si>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</si>
  <si>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</si>
  <si>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</si>
  <si>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</si>
  <si>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</si>
  <si>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</si>
  <si>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</si>
  <si>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</si>
  <si>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</si>
  <si>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</si>
  <si>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</si>
  <si>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</si>
  <si>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</si>
  <si>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</si>
  <si>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</si>
  <si>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</si>
  <si>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</si>
  <si>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</si>
  <si>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</si>
  <si>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</si>
  <si>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</si>
  <si>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</si>
  <si>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</si>
  <si>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</si>
  <si>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</si>
  <si>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</si>
  <si>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</si>
  <si>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</si>
  <si>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</si>
  <si>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</si>
  <si>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</si>
  <si>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</si>
  <si>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</si>
  <si>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</si>
  <si>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</si>
  <si>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</si>
  <si>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</si>
  <si>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</si>
  <si>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</si>
  <si>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</si>
  <si>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</si>
  <si>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</si>
  <si>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</si>
  <si>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</si>
  <si>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</si>
  <si>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</si>
  <si>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</si>
  <si>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</si>
  <si>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</si>
  <si>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</si>
  <si>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</si>
  <si>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</si>
  <si>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</si>
  <si>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</si>
  <si>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</si>
  <si>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</si>
  <si>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</si>
  <si>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</si>
  <si>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</si>
  <si>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</si>
  <si>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</si>
  <si>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</si>
  <si>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</si>
  <si>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</si>
  <si>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</si>
  <si>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</si>
  <si>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</si>
  <si>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</si>
  <si>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</si>
  <si>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</si>
  <si>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</si>
  <si>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</si>
  <si>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</si>
  <si>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</si>
  <si>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</si>
  <si>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</si>
  <si>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</si>
  <si>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</si>
  <si>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</si>
  <si>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</si>
  <si>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</si>
  <si>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</si>
  <si>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</si>
  <si>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</si>
  <si>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</si>
  <si>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</si>
  <si>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</si>
  <si>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</si>
  <si>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</si>
  <si>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</si>
  <si>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</si>
  <si>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</si>
  <si>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</si>
  <si>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</si>
  <si>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</si>
  <si>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</si>
  <si>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</si>
  <si>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</si>
  <si>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</si>
  <si>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</si>
  <si>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</si>
  <si>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</si>
  <si>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</si>
  <si>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</si>
  <si>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</si>
  <si>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</si>
  <si>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</si>
  <si>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</si>
  <si>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</si>
  <si>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</si>
  <si>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</si>
  <si>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</si>
  <si>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</si>
  <si>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</si>
  <si>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</si>
  <si>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</si>
  <si>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</si>
  <si>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</si>
  <si>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</si>
  <si>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</si>
  <si>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</si>
  <si>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</si>
  <si>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</si>
  <si>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</si>
  <si>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</si>
  <si>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</si>
  <si>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</si>
  <si>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</si>
  <si>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</si>
  <si>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</si>
  <si>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</si>
  <si>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</si>
  <si>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</si>
  <si>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</si>
  <si>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</si>
  <si>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</si>
  <si>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</si>
  <si>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</si>
  <si>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</si>
  <si>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</si>
  <si>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</si>
  <si>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</si>
  <si>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</si>
  <si>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</si>
  <si>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</si>
  <si>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</si>
  <si>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</si>
  <si>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</si>
  <si>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</si>
  <si>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</si>
  <si>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</si>
  <si>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</si>
  <si>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</si>
  <si>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</si>
  <si>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</si>
  <si>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</si>
  <si>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</si>
  <si>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</si>
  <si>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</si>
  <si>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</si>
  <si>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</si>
  <si>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</si>
  <si>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</si>
  <si>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</si>
  <si>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</si>
  <si>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</si>
  <si>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</si>
  <si>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</si>
  <si>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</si>
  <si>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</si>
  <si>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</si>
  <si>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</si>
  <si>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</si>
  <si>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</si>
  <si>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</si>
  <si>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</si>
  <si>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</si>
  <si>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</si>
  <si>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</si>
  <si>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</si>
  <si>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</si>
  <si>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</si>
  <si>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</si>
  <si>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</si>
  <si>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</si>
  <si>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</si>
  <si>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</si>
  <si>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</si>
  <si>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</si>
  <si>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</si>
  <si>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</si>
  <si>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</si>
  <si>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</si>
  <si>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</si>
  <si>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</si>
  <si>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</si>
  <si>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</si>
  <si>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</si>
  <si>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</si>
  <si>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</si>
  <si>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</si>
  <si>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</si>
  <si>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</si>
  <si>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</si>
  <si>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</si>
  <si>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</si>
  <si>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</si>
  <si>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</si>
  <si>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</si>
  <si>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</si>
  <si>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</si>
  <si>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</si>
  <si>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</si>
  <si>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</si>
  <si>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</si>
  <si>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</si>
  <si>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</si>
  <si>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</si>
  <si>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</si>
  <si>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</si>
  <si>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</si>
  <si>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</si>
  <si>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</si>
  <si>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</si>
  <si>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</si>
  <si>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</si>
  <si>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</si>
  <si>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</si>
  <si>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</si>
  <si>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</si>
  <si>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</si>
  <si>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</si>
  <si>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</si>
  <si>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</si>
  <si>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</si>
  <si>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</si>
  <si>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</si>
  <si>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</si>
  <si>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</si>
  <si>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</si>
  <si>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</si>
  <si>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</si>
  <si>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</si>
  <si>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</si>
  <si>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</si>
  <si>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</si>
  <si>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</si>
  <si>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</si>
  <si>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</si>
  <si>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</si>
  <si>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</si>
  <si>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</si>
  <si>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</si>
  <si>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</si>
  <si>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</si>
  <si>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</si>
  <si>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</si>
  <si>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</si>
  <si>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</si>
  <si>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</si>
  <si>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</si>
  <si>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</si>
  <si>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</si>
  <si>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</si>
  <si>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</si>
  <si>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</si>
  <si>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</si>
  <si>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</si>
  <si>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</si>
  <si>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</si>
  <si>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</si>
  <si>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</si>
  <si>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</si>
  <si>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</si>
  <si>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</si>
  <si>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</si>
  <si>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</si>
  <si>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</si>
  <si>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</si>
  <si>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</si>
  <si>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</si>
  <si>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</si>
  <si>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</si>
  <si>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</si>
  <si>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</si>
  <si>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</si>
  <si>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</si>
  <si>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</si>
  <si>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</si>
  <si>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</si>
  <si>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</si>
  <si>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</si>
  <si>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</si>
  <si>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</si>
  <si>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</si>
  <si>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</si>
  <si>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</si>
  <si>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</si>
  <si>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</si>
  <si>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</si>
  <si>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</si>
  <si>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</si>
  <si>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</si>
  <si>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</si>
  <si>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</si>
  <si>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</si>
  <si>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</si>
  <si>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</si>
  <si>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</si>
  <si>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</si>
  <si>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</si>
  <si>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</si>
  <si>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</si>
  <si>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</si>
  <si>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</si>
  <si>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</si>
  <si>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</si>
  <si>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</si>
  <si>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</si>
  <si>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</si>
  <si>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</si>
  <si>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</si>
  <si>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</si>
  <si>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</si>
  <si>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</si>
  <si>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</si>
  <si>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</si>
  <si>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</si>
  <si>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</si>
  <si>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</si>
  <si>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</si>
  <si>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</si>
  <si>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</si>
  <si>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</si>
  <si>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</si>
  <si>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</si>
  <si>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</si>
  <si>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</si>
  <si>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</si>
  <si>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</si>
  <si>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</si>
  <si>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</si>
  <si>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</si>
  <si>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</si>
  <si>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</si>
  <si>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</si>
  <si>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</si>
  <si>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</si>
  <si>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</si>
  <si>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</si>
  <si>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</si>
  <si>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</si>
  <si>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</si>
  <si>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</si>
  <si>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</si>
  <si>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</si>
  <si>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</si>
  <si>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</si>
  <si>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</si>
  <si>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</si>
  <si>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</si>
  <si>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</si>
  <si>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</si>
  <si>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</si>
  <si>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</si>
  <si>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</si>
  <si>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</si>
  <si>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</si>
  <si>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</si>
  <si>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</si>
  <si>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</si>
  <si>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</si>
  <si>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</si>
  <si>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</si>
  <si>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</si>
  <si>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</si>
  <si>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</si>
  <si>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</si>
  <si>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</si>
  <si>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</si>
  <si>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</si>
  <si>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</si>
  <si>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</si>
  <si>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</si>
  <si>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</si>
  <si>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</si>
  <si>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</si>
  <si>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</si>
  <si>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</si>
  <si>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</si>
  <si>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</si>
  <si>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</si>
  <si>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</si>
  <si>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</si>
  <si>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</si>
  <si>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</si>
  <si>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</si>
  <si>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</si>
  <si>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</si>
  <si>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</si>
  <si>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</si>
  <si>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</si>
  <si>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</si>
  <si>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</si>
  <si>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</si>
  <si>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</si>
  <si>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</si>
  <si>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</si>
  <si>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</si>
  <si>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</si>
  <si>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</si>
  <si>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</si>
  <si>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</si>
  <si>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</si>
  <si>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</si>
  <si>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</si>
  <si>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</si>
  <si>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</si>
  <si>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</si>
  <si>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</si>
  <si>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</si>
  <si>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</si>
  <si>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</si>
  <si>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</si>
  <si>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</si>
  <si>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</si>
  <si>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</si>
  <si>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</si>
  <si>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</si>
  <si>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</si>
  <si>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</si>
  <si>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</si>
  <si>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</si>
  <si>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</si>
  <si>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</si>
  <si>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</si>
  <si>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</si>
  <si>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</si>
  <si>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</si>
  <si>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</si>
  <si>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</si>
  <si>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</si>
  <si>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</si>
  <si>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</si>
  <si>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</si>
  <si>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</si>
  <si>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</si>
  <si>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</si>
  <si>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</si>
  <si>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</si>
  <si>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</si>
  <si>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</si>
  <si>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</si>
  <si>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</si>
  <si>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</si>
  <si>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</si>
  <si>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</si>
  <si>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</si>
  <si>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</si>
  <si>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</si>
  <si>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</si>
  <si>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</si>
  <si>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</si>
  <si>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</si>
  <si>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</si>
  <si>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</si>
  <si>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</si>
  <si>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</si>
  <si>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</si>
  <si>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</si>
  <si>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</si>
  <si>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</si>
  <si>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</si>
  <si>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</si>
  <si>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</si>
  <si>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</si>
  <si>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</si>
  <si>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</si>
  <si>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</si>
  <si>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</si>
  <si>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</si>
  <si>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</si>
  <si>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</si>
  <si>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</si>
  <si>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</si>
  <si>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</si>
  <si>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</si>
  <si>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</si>
  <si>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</si>
  <si>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</si>
  <si>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</si>
  <si>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</si>
  <si>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</si>
  <si>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</si>
  <si>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</si>
  <si>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</si>
  <si>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</si>
  <si>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</si>
  <si>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</si>
  <si>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</si>
  <si>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</si>
  <si>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</si>
  <si>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</si>
  <si>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</si>
  <si>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</si>
  <si>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</si>
  <si>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</si>
  <si>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</si>
  <si>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</si>
  <si>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</si>
  <si>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</si>
  <si>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</si>
  <si>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</si>
  <si>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</si>
  <si>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</si>
  <si>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</si>
  <si>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</si>
  <si>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</si>
  <si>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</si>
  <si>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</si>
  <si>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</si>
  <si>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</si>
  <si>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</si>
  <si>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</si>
  <si>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</si>
  <si>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</si>
  <si>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</si>
  <si>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</si>
  <si>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</si>
  <si>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</si>
  <si>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</si>
  <si>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</si>
  <si>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</si>
  <si>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</si>
  <si>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</si>
  <si>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</si>
  <si>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</si>
  <si>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</si>
  <si>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</si>
  <si>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</si>
  <si>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</si>
  <si>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</si>
  <si>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</si>
  <si>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</si>
  <si>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</si>
  <si>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</si>
  <si>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</si>
  <si>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</si>
  <si>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</si>
  <si>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</si>
  <si>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</si>
  <si>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</si>
  <si>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</si>
  <si>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</si>
  <si>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</si>
  <si>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</si>
  <si>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</si>
  <si>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</si>
  <si>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</si>
  <si>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</si>
  <si>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</si>
  <si>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</si>
  <si>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</si>
  <si>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</si>
  <si>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</si>
  <si>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</si>
  <si>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</si>
  <si>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</si>
  <si>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</si>
  <si>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</si>
  <si>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</si>
  <si>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</si>
  <si>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</si>
  <si>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</si>
  <si>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</si>
  <si>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</si>
  <si>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</si>
  <si>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</si>
  <si>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</si>
  <si>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</si>
  <si>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</si>
  <si>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</si>
  <si>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</si>
  <si>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</si>
  <si>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</si>
  <si>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</si>
  <si>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</si>
  <si>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</si>
  <si>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</si>
  <si>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</si>
  <si>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</si>
  <si>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</si>
  <si>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</si>
  <si>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</si>
  <si>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</si>
  <si>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</si>
  <si>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</si>
  <si>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</si>
  <si>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</si>
  <si>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</si>
  <si>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</si>
  <si>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</si>
  <si>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</si>
  <si>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</si>
  <si>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</si>
  <si>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</si>
  <si>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</si>
  <si>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</si>
  <si>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</si>
  <si>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</si>
  <si>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</si>
  <si>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</si>
  <si>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</si>
  <si>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</si>
  <si>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</si>
  <si>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</si>
  <si>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</si>
  <si>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</si>
  <si>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</si>
  <si>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</si>
  <si>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</si>
  <si>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</si>
  <si>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</si>
  <si>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</si>
  <si>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</si>
  <si>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</si>
  <si>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</si>
  <si>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</si>
  <si>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</si>
  <si>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</si>
  <si>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</si>
  <si>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</si>
  <si>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</si>
  <si>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</si>
  <si>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</si>
  <si>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</si>
  <si>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</si>
  <si>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</si>
  <si>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</si>
  <si>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</si>
  <si>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</si>
  <si>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</si>
  <si>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</si>
  <si>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</si>
  <si>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</si>
  <si>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</si>
  <si>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</si>
  <si>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</si>
  <si>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</si>
  <si>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</si>
  <si>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</si>
  <si>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</si>
  <si>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</si>
  <si>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</si>
  <si>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</si>
  <si>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</si>
  <si>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</si>
  <si>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</si>
  <si>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</si>
  <si>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</si>
  <si>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</si>
  <si>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</si>
  <si>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</si>
  <si>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</si>
  <si>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</si>
  <si>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</si>
  <si>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</si>
  <si>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</si>
  <si>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</si>
  <si>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</si>
  <si>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</si>
  <si>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</si>
  <si>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</si>
  <si>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</si>
  <si>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</si>
  <si>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</si>
  <si>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</si>
  <si>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</si>
  <si>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</si>
  <si>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</si>
  <si>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</si>
  <si>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</si>
  <si>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</si>
  <si>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</si>
  <si>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</si>
  <si>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</si>
  <si>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</si>
  <si>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</si>
  <si>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</si>
  <si>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</si>
  <si>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</si>
  <si>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</si>
  <si>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</si>
  <si>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</si>
  <si>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</si>
  <si>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</si>
  <si>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</si>
  <si>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</si>
  <si>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</si>
  <si>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</si>
  <si>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</si>
  <si>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</si>
  <si>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</si>
  <si>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</si>
  <si>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</si>
  <si>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</si>
  <si>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</si>
  <si>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</si>
  <si>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</si>
  <si>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</si>
  <si>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</si>
  <si>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</si>
  <si>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</si>
  <si>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</si>
  <si>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</si>
  <si>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</si>
  <si>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</si>
  <si>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</si>
  <si>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</si>
  <si>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</si>
  <si>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</si>
  <si>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</si>
  <si>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</si>
  <si>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</si>
  <si>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</si>
  <si>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</si>
  <si>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</si>
  <si>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</si>
  <si>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</si>
  <si>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</si>
  <si>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</si>
  <si>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</si>
  <si>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</si>
  <si>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</si>
  <si>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</si>
  <si>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</si>
  <si>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</si>
  <si>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</si>
  <si>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</si>
  <si>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</si>
  <si>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</si>
  <si>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</si>
  <si>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</si>
  <si>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</si>
  <si>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</si>
  <si>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</si>
  <si>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</si>
  <si>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</si>
  <si>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</si>
  <si>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</si>
  <si>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</si>
  <si>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</si>
  <si>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</si>
  <si>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</si>
  <si>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</si>
  <si>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</si>
  <si>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</si>
  <si>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</si>
  <si>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</si>
  <si>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</si>
  <si>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</si>
  <si>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</si>
  <si>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</si>
  <si>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</si>
  <si>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</si>
  <si>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</si>
  <si>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</si>
  <si>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</si>
  <si>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</si>
  <si>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</si>
  <si>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</si>
  <si>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</si>
  <si>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</si>
  <si>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</si>
  <si>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</si>
  <si>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</si>
  <si>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</si>
  <si>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</si>
  <si>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</si>
  <si>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</si>
  <si>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</si>
  <si>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</si>
  <si>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</si>
  <si>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</si>
  <si>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</si>
  <si>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</si>
  <si>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</si>
  <si>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</si>
  <si>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</si>
  <si>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</si>
  <si>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</si>
  <si>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</si>
  <si>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</si>
  <si>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</si>
  <si>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</si>
  <si>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</si>
  <si>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</si>
  <si>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</si>
  <si>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</si>
  <si>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</si>
  <si>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</si>
  <si>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</si>
  <si>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</si>
  <si>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</si>
  <si>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</si>
  <si>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</si>
  <si>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</si>
  <si>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</si>
  <si>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</si>
  <si>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</si>
  <si>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</si>
  <si>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</si>
  <si>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</si>
  <si>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</si>
  <si>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</si>
  <si>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</si>
  <si>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</si>
  <si>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</si>
  <si>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</si>
  <si>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</si>
  <si>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</si>
  <si>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</si>
  <si>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</si>
  <si>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</si>
  <si>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</si>
  <si>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</si>
  <si>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</si>
  <si>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</si>
  <si>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</si>
  <si>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</si>
  <si>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</si>
  <si>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</si>
  <si>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</si>
  <si>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</si>
  <si>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</si>
  <si>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</si>
  <si>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</si>
  <si>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</si>
  <si>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</si>
  <si>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</si>
  <si>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</si>
  <si>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</si>
  <si>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</si>
  <si>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</si>
  <si>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</si>
  <si>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</si>
  <si>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</si>
  <si>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</si>
  <si>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</si>
  <si>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</si>
  <si>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</si>
  <si>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</si>
  <si>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</si>
  <si>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</si>
  <si>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</si>
  <si>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</si>
  <si>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</si>
  <si>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</si>
  <si>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</si>
  <si>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</si>
  <si>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</si>
  <si>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</si>
  <si>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</si>
  <si>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</si>
  <si>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</si>
  <si>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</si>
  <si>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</si>
  <si>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</si>
  <si>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</si>
  <si>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</si>
  <si>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</si>
  <si>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</si>
  <si>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</si>
  <si>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</si>
  <si>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</si>
  <si>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</si>
  <si>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</si>
  <si>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</si>
  <si>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</si>
  <si>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</si>
  <si>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</si>
  <si>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</si>
  <si>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</si>
  <si>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</si>
  <si>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</si>
  <si>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</si>
  <si>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</si>
  <si>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</si>
  <si>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</si>
  <si>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</si>
  <si>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</si>
  <si>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</si>
  <si>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</si>
  <si>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</si>
  <si>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</si>
  <si>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</si>
  <si>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</si>
  <si>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</si>
  <si>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</si>
  <si>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</si>
  <si>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</si>
  <si>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</si>
  <si>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</si>
  <si>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</si>
  <si>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</si>
  <si>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</si>
  <si>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</si>
  <si>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</si>
  <si>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</si>
  <si>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</si>
  <si>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</si>
  <si>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</si>
  <si>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</si>
  <si>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</si>
  <si>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</si>
  <si>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</si>
  <si>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</si>
  <si>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</si>
  <si>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</si>
  <si>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</si>
  <si>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</si>
  <si>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</si>
  <si>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</si>
  <si>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</si>
  <si>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</si>
  <si>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</si>
  <si>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</si>
  <si>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</si>
  <si>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</si>
  <si>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</si>
  <si>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</si>
  <si>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</si>
  <si>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</si>
  <si>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</si>
  <si>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</si>
  <si>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</si>
  <si>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</si>
  <si>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</si>
  <si>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</si>
  <si>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</si>
  <si>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</si>
  <si>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</si>
  <si>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</si>
  <si>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</si>
  <si>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</si>
  <si>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</si>
  <si>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</si>
  <si>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</si>
  <si>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</si>
  <si>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</si>
  <si>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</si>
  <si>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</si>
  <si>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</si>
  <si>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</si>
  <si>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</si>
  <si>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</si>
  <si>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</si>
  <si>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</si>
  <si>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</si>
  <si>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</si>
  <si>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</si>
  <si>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</si>
  <si>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</si>
  <si>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</si>
  <si>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</si>
  <si>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</si>
  <si>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</si>
  <si>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</si>
  <si>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</si>
  <si>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</si>
  <si>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</si>
  <si>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</si>
  <si>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</si>
  <si>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</si>
  <si>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</si>
  <si>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</si>
  <si>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</si>
  <si>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</si>
  <si>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</si>
  <si>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</si>
  <si>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</si>
  <si>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</si>
  <si>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</si>
  <si>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</si>
  <si>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</si>
  <si>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</si>
  <si>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</si>
  <si>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</si>
  <si>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</si>
  <si>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</si>
  <si>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</si>
  <si>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</si>
  <si>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</si>
  <si>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</si>
  <si>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</si>
  <si>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</si>
  <si>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</si>
  <si>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</si>
  <si>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</si>
  <si>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</si>
  <si>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</si>
  <si>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</si>
  <si>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</si>
  <si>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</si>
  <si>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</si>
  <si>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</si>
  <si>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</si>
  <si>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</si>
  <si>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</si>
  <si>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</si>
  <si>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</si>
  <si>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</si>
  <si>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</si>
  <si>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</si>
  <si>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</si>
  <si>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</si>
  <si>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</si>
  <si>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</si>
  <si>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</si>
  <si>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</si>
  <si>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</si>
  <si>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</si>
  <si>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</si>
  <si>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</si>
  <si>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</si>
  <si>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</si>
  <si>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</si>
  <si>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</si>
  <si>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</si>
  <si>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</si>
  <si>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</si>
  <si>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</si>
  <si>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</si>
  <si>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</si>
  <si>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</si>
  <si>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</si>
  <si>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</si>
  <si>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</si>
  <si>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</si>
  <si>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</si>
  <si>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</si>
  <si>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</si>
  <si>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</si>
  <si>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</si>
  <si>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</si>
  <si>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</si>
  <si>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</si>
  <si>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</si>
  <si>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</si>
  <si>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</si>
  <si>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</si>
  <si>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</si>
  <si>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</si>
  <si>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</si>
  <si>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</si>
  <si>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</si>
  <si>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</si>
  <si>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</si>
  <si>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</si>
  <si>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</si>
  <si>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</si>
  <si>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</si>
  <si>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</si>
  <si>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</si>
  <si>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</si>
  <si>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</si>
  <si>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</si>
  <si>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</si>
  <si>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</si>
  <si>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</si>
  <si>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</si>
  <si>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</si>
  <si>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</si>
  <si>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</si>
  <si>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</si>
  <si>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</si>
  <si>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</si>
  <si>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</si>
  <si>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</si>
  <si>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</si>
  <si>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</si>
  <si>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</si>
  <si>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</si>
  <si>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</si>
  <si>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</si>
  <si>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</si>
  <si>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</si>
  <si>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</si>
  <si>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</si>
  <si>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</si>
  <si>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</si>
  <si>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</si>
  <si>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</si>
  <si>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</si>
  <si>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</si>
  <si>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</si>
  <si>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</si>
  <si>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</si>
  <si>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</si>
  <si>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</si>
  <si>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</si>
  <si>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</si>
  <si>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</si>
  <si>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</si>
  <si>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</si>
  <si>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</si>
  <si>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</si>
  <si>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</si>
  <si>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</si>
  <si>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</si>
  <si>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</si>
  <si>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</si>
  <si>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</si>
  <si>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</si>
  <si>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</si>
  <si>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</si>
  <si>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</si>
  <si>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</si>
  <si>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</si>
  <si>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</si>
  <si>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</si>
  <si>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</si>
  <si>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</si>
  <si>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</si>
  <si>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</si>
  <si>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</si>
  <si>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</si>
  <si>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</si>
  <si>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</si>
  <si>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</si>
  <si>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</si>
  <si>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</si>
  <si>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</si>
  <si>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</si>
  <si>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</si>
  <si>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</si>
  <si>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</si>
  <si>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</si>
  <si>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</si>
  <si>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</si>
  <si>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</si>
  <si>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</si>
  <si>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</si>
  <si>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</si>
  <si>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</si>
  <si>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</si>
  <si>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</si>
  <si>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</si>
  <si>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</si>
  <si>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</si>
  <si>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</si>
  <si>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</si>
  <si>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</si>
  <si>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</si>
  <si>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</si>
  <si>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</si>
  <si>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</si>
  <si>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</si>
  <si>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</si>
  <si>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</si>
  <si>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</si>
  <si>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</si>
  <si>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</si>
  <si>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</si>
  <si>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</si>
  <si>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</si>
  <si>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</si>
  <si>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</si>
  <si>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</si>
  <si>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</si>
  <si>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</si>
  <si>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</si>
  <si>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</si>
  <si>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</si>
  <si>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</si>
  <si>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</si>
  <si>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</si>
  <si>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</si>
  <si>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</si>
  <si>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</si>
  <si>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</si>
  <si>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</si>
  <si>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</si>
  <si>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</si>
  <si>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</si>
  <si>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</si>
  <si>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</si>
  <si>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</si>
  <si>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</si>
  <si>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</si>
  <si>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</si>
  <si>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</si>
  <si>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</si>
  <si>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</si>
  <si>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</si>
  <si>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</si>
  <si>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</si>
  <si>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</si>
  <si>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</si>
  <si>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</si>
  <si>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</si>
  <si>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</si>
  <si>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</si>
  <si>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</si>
  <si>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</si>
  <si>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</si>
  <si>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</si>
  <si>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</si>
  <si>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</si>
  <si>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</si>
  <si>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</si>
  <si>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</si>
  <si>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</si>
  <si>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</si>
  <si>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</si>
  <si>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</si>
  <si>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</si>
  <si>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</si>
  <si>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</si>
  <si>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</si>
  <si>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</si>
  <si>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</si>
  <si>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</si>
  <si>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</si>
  <si>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</si>
  <si>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</si>
  <si>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</si>
  <si>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</si>
  <si>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</si>
  <si>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</si>
  <si>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</si>
  <si>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</si>
  <si>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</si>
  <si>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</si>
  <si>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</si>
  <si>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</si>
  <si>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</si>
  <si>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</si>
  <si>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</si>
  <si>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</si>
  <si>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</si>
  <si>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</si>
  <si>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</si>
  <si>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</si>
  <si>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</si>
  <si>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</si>
  <si>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</si>
  <si>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</si>
  <si>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</si>
  <si>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</si>
  <si>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</si>
  <si>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</si>
  <si>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</si>
  <si>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</si>
  <si>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</si>
  <si>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</si>
  <si>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</si>
  <si>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</si>
  <si>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</si>
  <si>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</si>
  <si>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</si>
  <si>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</si>
  <si>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</si>
  <si>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</si>
  <si>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</si>
  <si>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</si>
  <si>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</si>
  <si>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</si>
  <si>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</si>
  <si>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</si>
  <si>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</si>
  <si>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</si>
  <si>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</si>
  <si>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</si>
  <si>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</si>
  <si>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</si>
  <si>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</si>
  <si>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</si>
  <si>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</si>
  <si>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</si>
  <si>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</si>
  <si>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</si>
  <si>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</si>
  <si>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</si>
  <si>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</si>
  <si>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</si>
  <si>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</si>
  <si>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</si>
  <si>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</si>
  <si>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</si>
  <si>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</si>
  <si>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</si>
  <si>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</si>
  <si>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</si>
  <si>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</si>
  <si>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</si>
  <si>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</si>
  <si>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</si>
  <si>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</si>
  <si>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</si>
  <si>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</si>
  <si>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</si>
  <si>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</si>
  <si>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</si>
  <si>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</si>
  <si>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</si>
  <si>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</si>
  <si>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</si>
  <si>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</si>
  <si>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</si>
  <si>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</si>
  <si>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</si>
  <si>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</si>
  <si>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</si>
  <si>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</si>
  <si>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</si>
  <si>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</si>
  <si>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</si>
  <si>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</si>
  <si>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</si>
  <si>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</si>
  <si>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</si>
  <si>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</si>
  <si>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</si>
  <si>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</si>
  <si>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</si>
  <si>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</si>
  <si>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</si>
  <si>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</si>
  <si>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</si>
  <si>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</si>
  <si>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</si>
  <si>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</si>
  <si>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</si>
  <si>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</si>
  <si>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</si>
  <si>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</si>
  <si>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</si>
  <si>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</si>
  <si>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</si>
  <si>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</si>
  <si>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</si>
  <si>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</si>
  <si>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</si>
  <si>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</si>
  <si>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</si>
  <si>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</si>
  <si>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</si>
  <si>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</si>
  <si>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</si>
  <si>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</si>
  <si>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</si>
  <si>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</si>
  <si>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</si>
  <si>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</si>
  <si>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</si>
  <si>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</si>
  <si>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</si>
  <si>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</si>
  <si>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</si>
  <si>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</si>
  <si>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</si>
  <si>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</si>
  <si>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</si>
  <si>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</si>
  <si>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</si>
  <si>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</si>
  <si>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</si>
  <si>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</si>
  <si>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</si>
  <si>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</si>
  <si>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</si>
  <si>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</si>
  <si>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</si>
  <si>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</si>
  <si>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</si>
  <si>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</si>
  <si>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</si>
  <si>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</si>
  <si>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</si>
  <si>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</si>
  <si>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</si>
  <si>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</si>
  <si>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</si>
  <si>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</si>
  <si>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</si>
  <si>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</si>
  <si>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</si>
  <si>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</si>
  <si>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</si>
  <si>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</si>
  <si>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</si>
  <si>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</si>
  <si>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</si>
  <si>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</si>
  <si>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</si>
  <si>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</si>
  <si>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</si>
  <si>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</si>
  <si>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</si>
  <si>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</si>
  <si>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</si>
  <si>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</si>
  <si>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</si>
  <si>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</si>
  <si>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</si>
  <si>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</si>
  <si>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</si>
  <si>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</si>
  <si>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</si>
  <si>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</si>
  <si>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</si>
  <si>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</si>
  <si>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</si>
  <si>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</si>
  <si>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</si>
  <si>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</si>
  <si>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</si>
  <si>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</si>
  <si>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</si>
  <si>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</si>
  <si>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</si>
  <si>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</si>
  <si>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</si>
  <si>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</si>
  <si>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</si>
  <si>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</si>
  <si>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</si>
  <si>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</si>
  <si>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</si>
  <si>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</si>
  <si>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</si>
  <si>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</si>
  <si>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</si>
  <si>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</si>
  <si>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</si>
  <si>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</si>
  <si>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</si>
  <si>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</si>
  <si>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</si>
  <si>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</si>
  <si>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</si>
  <si>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</si>
  <si>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</si>
  <si>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</si>
  <si>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</si>
  <si>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</si>
  <si>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</si>
  <si>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</si>
  <si>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</si>
  <si>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</si>
  <si>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</si>
  <si>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</si>
  <si>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</si>
  <si>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</si>
  <si>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</si>
  <si>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</si>
  <si>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</si>
  <si>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</si>
  <si>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</si>
  <si>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</si>
  <si>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</si>
  <si>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</si>
  <si>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</si>
  <si>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</si>
  <si>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</si>
  <si>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</si>
  <si>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</si>
  <si>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</si>
  <si>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</si>
  <si>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</si>
  <si>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</si>
  <si>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</si>
  <si>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</si>
  <si>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</si>
  <si>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</si>
  <si>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</si>
  <si>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</si>
  <si>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</si>
  <si>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</si>
  <si>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</si>
  <si>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</si>
  <si>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</si>
  <si>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</si>
  <si>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</si>
  <si>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</si>
  <si>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</si>
  <si>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</si>
  <si>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</si>
  <si>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</si>
  <si>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</si>
  <si>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</si>
  <si>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</si>
  <si>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</si>
  <si>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</si>
  <si>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</si>
  <si>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</si>
  <si>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</si>
  <si>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</si>
  <si>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</si>
  <si>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</si>
  <si>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</si>
  <si>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</si>
  <si>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</si>
  <si>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</si>
  <si>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</si>
  <si>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</si>
  <si>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</si>
  <si>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</si>
  <si>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</si>
  <si>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</si>
  <si>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</si>
  <si>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</si>
  <si>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</si>
  <si>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</si>
  <si>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</si>
  <si>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</si>
  <si>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</si>
  <si>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</si>
  <si>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</si>
  <si>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</si>
  <si>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</si>
  <si>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</si>
  <si>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</si>
  <si>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</si>
  <si>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</si>
  <si>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</si>
  <si>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</si>
  <si>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</si>
  <si>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</si>
  <si>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</si>
  <si>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</si>
  <si>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</si>
  <si>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</si>
  <si>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</si>
  <si>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</si>
  <si>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</si>
  <si>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</si>
  <si>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</si>
  <si>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</si>
  <si>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</si>
  <si>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</si>
  <si>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</si>
  <si>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</si>
  <si>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</si>
  <si>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</si>
  <si>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</si>
  <si>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</si>
  <si>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</si>
  <si>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</si>
  <si>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</si>
  <si>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</si>
  <si>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</si>
  <si>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</si>
  <si>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</si>
  <si>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</si>
  <si>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</si>
  <si>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</si>
  <si>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</si>
  <si>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</si>
  <si>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</si>
  <si>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</si>
  <si>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</si>
  <si>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</si>
  <si>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</si>
  <si>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</si>
  <si>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</si>
  <si>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</si>
  <si>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</si>
  <si>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</si>
  <si>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</si>
  <si>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</si>
  <si>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</si>
  <si>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</si>
  <si>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</si>
  <si>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</si>
  <si>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</si>
  <si>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</si>
  <si>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</si>
  <si>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</si>
  <si>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</si>
  <si>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</si>
  <si>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</si>
  <si>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</si>
  <si>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</si>
  <si>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</si>
  <si>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</si>
  <si>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</si>
  <si>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</si>
  <si>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</si>
  <si>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</si>
  <si>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</si>
  <si>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</si>
  <si>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</si>
  <si>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</si>
  <si>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</si>
  <si>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</si>
  <si>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</si>
  <si>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</si>
  <si>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</si>
  <si>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</si>
  <si>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</si>
  <si>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</si>
  <si>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</si>
  <si>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</si>
  <si>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</si>
  <si>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</si>
  <si>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</si>
  <si>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</si>
  <si>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</si>
  <si>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</si>
  <si>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</si>
  <si>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</si>
  <si>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</si>
  <si>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</si>
  <si>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</si>
  <si>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</si>
  <si>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</si>
  <si>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</si>
  <si>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</si>
  <si>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</si>
  <si>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</si>
  <si>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</si>
  <si>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</si>
  <si>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</si>
  <si>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</si>
  <si>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</si>
  <si>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</si>
  <si>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</si>
  <si>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</si>
  <si>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</si>
  <si>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</si>
  <si>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</si>
  <si>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</si>
  <si>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</si>
  <si>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</si>
  <si>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</si>
  <si>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</si>
  <si>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</si>
  <si>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</si>
  <si>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</si>
  <si>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</si>
  <si>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</si>
  <si>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</si>
  <si>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</si>
  <si>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</si>
  <si>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</si>
  <si>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</si>
  <si>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</si>
  <si>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</si>
  <si>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</si>
  <si>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</si>
  <si>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</si>
  <si>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</si>
  <si>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</si>
  <si>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</si>
  <si>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</si>
  <si>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</si>
  <si>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</si>
  <si>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</si>
  <si>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</si>
  <si>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</si>
  <si>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</si>
  <si>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</si>
  <si>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</si>
  <si>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</si>
  <si>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</si>
  <si>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</si>
  <si>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</si>
  <si>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</si>
  <si>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</si>
  <si>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</si>
  <si>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</si>
  <si>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</si>
  <si>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</si>
  <si>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</si>
  <si>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</si>
  <si>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</si>
  <si>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</si>
  <si>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</si>
  <si>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</si>
  <si>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</si>
  <si>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</si>
  <si>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</si>
  <si>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</si>
  <si>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</si>
  <si>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</si>
  <si>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</si>
  <si>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</si>
  <si>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</si>
  <si>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</si>
  <si>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</si>
  <si>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</si>
  <si>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</si>
  <si>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</si>
  <si>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</si>
  <si>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</si>
  <si>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</si>
  <si>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</si>
  <si>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</si>
  <si>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</si>
  <si>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</si>
  <si>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</si>
  <si>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</si>
  <si>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</si>
  <si>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</si>
  <si>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</si>
  <si>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</si>
  <si>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</si>
  <si>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</si>
  <si>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</si>
  <si>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</si>
  <si>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</si>
  <si>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</si>
  <si>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</si>
  <si>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</si>
  <si>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</si>
  <si>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</si>
  <si>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</si>
  <si>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</si>
  <si>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</si>
  <si>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</si>
  <si>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</si>
  <si>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</si>
  <si>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</si>
  <si>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</si>
  <si>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</si>
  <si>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</si>
  <si>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</si>
  <si>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</si>
  <si>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</si>
  <si>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</si>
  <si>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</si>
  <si>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</si>
  <si>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</si>
  <si>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</si>
  <si>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</si>
  <si>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</si>
  <si>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</si>
  <si>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</si>
  <si>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</si>
  <si>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</si>
  <si>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</si>
  <si>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</si>
  <si>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</si>
  <si>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</si>
  <si>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</si>
  <si>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</si>
  <si>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</si>
  <si>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</si>
  <si>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</si>
  <si>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</si>
  <si>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</si>
  <si>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</si>
  <si>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</si>
  <si>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</si>
  <si>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</si>
  <si>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</si>
  <si>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</si>
  <si>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</si>
  <si>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</si>
  <si>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</si>
  <si>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</si>
  <si>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</si>
  <si>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</si>
  <si>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</si>
  <si>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</si>
  <si>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</si>
  <si>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</si>
  <si>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</si>
  <si>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</si>
  <si>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</si>
  <si>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</si>
  <si>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</si>
  <si>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</si>
  <si>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</si>
  <si>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</si>
  <si>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</si>
  <si>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</si>
  <si>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</si>
  <si>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</si>
  <si>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</si>
  <si>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</si>
  <si>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</si>
  <si>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</si>
  <si>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</si>
  <si>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</si>
  <si>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</si>
  <si>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</si>
  <si>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</si>
  <si>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</si>
  <si>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</si>
  <si>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</si>
  <si>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</si>
  <si>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</si>
  <si>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</si>
  <si>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</si>
  <si>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</si>
  <si>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</si>
  <si>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</si>
  <si>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</si>
  <si>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</si>
  <si>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</si>
  <si>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</si>
  <si>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</si>
  <si>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</si>
  <si>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</si>
  <si>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</si>
  <si>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</si>
  <si>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</si>
  <si>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</si>
  <si>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</si>
  <si>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</si>
  <si>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</si>
  <si>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</si>
  <si>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</si>
  <si>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</si>
  <si>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</si>
  <si>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</si>
  <si>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</si>
  <si>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</si>
  <si>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</si>
  <si>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</si>
  <si>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</si>
  <si>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</si>
  <si>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</si>
  <si>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</si>
  <si>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</si>
  <si>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</si>
  <si>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</si>
  <si>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</si>
  <si>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</si>
  <si>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</si>
  <si>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</si>
  <si>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</si>
  <si>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</si>
  <si>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</si>
  <si>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</si>
  <si>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</si>
  <si>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</si>
  <si>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</si>
  <si>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</si>
  <si>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</si>
  <si>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</si>
  <si>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</si>
  <si>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</si>
  <si>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</si>
  <si>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</si>
  <si>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</si>
  <si>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</si>
  <si>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</si>
  <si>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</si>
  <si>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</si>
  <si>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</si>
  <si>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</si>
  <si>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</si>
  <si>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</si>
  <si>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</si>
  <si>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</si>
  <si>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</si>
  <si>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</si>
  <si>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</si>
  <si>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</si>
  <si>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</si>
  <si>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</si>
  <si>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</si>
  <si>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</si>
  <si>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</si>
  <si>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</si>
  <si>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</si>
  <si>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</si>
  <si>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</si>
  <si>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</si>
  <si>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</si>
  <si>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</si>
  <si>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</si>
  <si>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</si>
  <si>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</si>
  <si>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</si>
  <si>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</si>
  <si>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</si>
  <si>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</si>
  <si>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</si>
  <si>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</si>
  <si>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</si>
  <si>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</si>
  <si>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</si>
  <si>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</si>
  <si>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</si>
  <si>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</si>
  <si>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</si>
  <si>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</si>
  <si>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</si>
  <si>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</si>
  <si>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</si>
  <si>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</si>
  <si>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</si>
  <si>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</si>
  <si>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</si>
  <si>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</si>
  <si>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</si>
  <si>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</si>
  <si>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</si>
  <si>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</si>
  <si>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</si>
  <si>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</si>
  <si>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</si>
  <si>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</si>
  <si>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</si>
  <si>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</si>
  <si>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</si>
  <si>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</si>
  <si>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</si>
  <si>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</si>
  <si>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</si>
  <si>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</si>
  <si>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</si>
  <si>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</si>
  <si>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</si>
  <si>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</si>
  <si>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</si>
  <si>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</si>
  <si>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</si>
  <si>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</si>
  <si>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</si>
  <si>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</si>
  <si>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</si>
  <si>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</si>
  <si>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</si>
  <si>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</si>
  <si>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</si>
  <si>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</si>
  <si>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</si>
  <si>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</si>
  <si>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</si>
  <si>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</si>
  <si>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</si>
  <si>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</si>
  <si>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</si>
  <si>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</si>
  <si>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</si>
  <si>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</si>
  <si>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</si>
  <si>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</si>
  <si>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</si>
  <si>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</si>
  <si>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</si>
  <si>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</si>
  <si>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</si>
  <si>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</si>
  <si>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</si>
  <si>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</si>
  <si>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</si>
  <si>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</si>
  <si>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</si>
  <si>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</si>
  <si>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</si>
  <si>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</si>
  <si>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</si>
  <si>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</si>
  <si>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</si>
  <si>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</si>
  <si>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</si>
  <si>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</si>
  <si>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</si>
  <si>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</si>
  <si>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</si>
  <si>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</si>
  <si>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</si>
  <si>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</si>
  <si>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</si>
  <si>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</si>
  <si>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</si>
  <si>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</si>
  <si>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</si>
  <si>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</si>
  <si>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</si>
  <si>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</si>
  <si>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</si>
  <si>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</si>
  <si>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</si>
  <si>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</si>
  <si>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</si>
  <si>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</si>
  <si>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</si>
  <si>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</si>
  <si>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</si>
  <si>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</si>
  <si>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</si>
  <si>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</si>
  <si>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</si>
  <si>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</si>
  <si>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</si>
  <si>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</si>
  <si>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</si>
  <si>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</si>
  <si>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</si>
  <si>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</si>
  <si>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</si>
  <si>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</si>
  <si>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</si>
  <si>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</si>
  <si>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</si>
  <si>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</si>
  <si>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</si>
  <si>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</si>
  <si>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</si>
  <si>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</si>
  <si>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</si>
  <si>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</si>
  <si>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</si>
  <si>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</si>
  <si>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</si>
  <si>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</si>
  <si>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</si>
  <si>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</si>
  <si>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</si>
  <si>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</si>
  <si>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</si>
  <si>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</si>
  <si>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</si>
  <si>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</si>
  <si>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</si>
  <si>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</si>
  <si>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</si>
  <si>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</si>
  <si>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</si>
  <si>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</si>
  <si>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</si>
  <si>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</si>
  <si>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</si>
  <si>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</si>
  <si>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</si>
  <si>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</si>
  <si>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</si>
  <si>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</si>
  <si>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</si>
  <si>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</si>
  <si>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</si>
  <si>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</si>
  <si>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</si>
  <si>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</si>
  <si>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</si>
  <si>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</si>
  <si>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</si>
  <si>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</si>
  <si>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</si>
  <si>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</si>
  <si>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</si>
  <si>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</si>
  <si>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</si>
  <si>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</si>
  <si>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</si>
  <si>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</si>
  <si>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</si>
  <si>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</si>
  <si>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</si>
  <si>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</si>
  <si>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</si>
  <si>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</si>
  <si>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</si>
  <si>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</si>
  <si>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</si>
  <si>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</si>
  <si>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</si>
  <si>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</si>
  <si>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</si>
  <si>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</si>
  <si>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</si>
  <si>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</si>
  <si>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</si>
  <si>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</si>
  <si>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</si>
  <si>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</si>
  <si>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</si>
  <si>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</si>
  <si>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</si>
  <si>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</si>
  <si>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</si>
  <si>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</si>
  <si>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</si>
  <si>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</si>
  <si>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</si>
  <si>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</si>
  <si>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</si>
  <si>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</si>
  <si>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</si>
  <si>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</si>
  <si>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</si>
  <si>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</si>
  <si>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</si>
  <si>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</si>
  <si>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</si>
  <si>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</si>
  <si>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</si>
  <si>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</si>
  <si>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</si>
  <si>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</si>
  <si>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</si>
  <si>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</si>
  <si>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</si>
  <si>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</si>
  <si>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</si>
  <si>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</si>
  <si>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</si>
  <si>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</si>
  <si>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</si>
  <si>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</si>
  <si>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</si>
  <si>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</si>
  <si>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</si>
  <si>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</si>
  <si>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</si>
  <si>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</si>
  <si>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</si>
  <si>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</si>
  <si>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</si>
  <si>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</si>
  <si>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</si>
  <si>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</si>
  <si>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</si>
  <si>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</si>
  <si>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</si>
  <si>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</si>
  <si>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</si>
  <si>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</si>
  <si>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</si>
  <si>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</si>
  <si>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</si>
  <si>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</si>
  <si>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</si>
  <si>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</si>
  <si>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</si>
  <si>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</si>
  <si>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</si>
  <si>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</si>
  <si>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</si>
  <si>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</si>
  <si>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</si>
  <si>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</si>
  <si>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</si>
  <si>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</si>
  <si>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</si>
  <si>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</si>
  <si>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</si>
  <si>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</si>
  <si>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</si>
  <si>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</si>
  <si>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</si>
  <si>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</si>
  <si>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</si>
  <si>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</si>
  <si>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</si>
  <si>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</si>
  <si>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</si>
  <si>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</si>
  <si>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</si>
  <si>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</si>
  <si>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</si>
  <si>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</si>
  <si>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</si>
  <si>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</si>
  <si>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</si>
  <si>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</si>
  <si>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</si>
  <si>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</si>
  <si>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</si>
  <si>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</si>
  <si>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</si>
  <si>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</si>
  <si>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</si>
  <si>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</si>
  <si>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</si>
  <si>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</si>
  <si>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</si>
  <si>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</si>
  <si>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</si>
  <si>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</si>
  <si>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</si>
  <si>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</si>
  <si>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</si>
  <si>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</si>
  <si>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</si>
  <si>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</si>
  <si>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</si>
  <si>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</si>
  <si>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</si>
  <si>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</si>
  <si>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</si>
  <si>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</si>
  <si>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</si>
  <si>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</si>
  <si>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</si>
  <si>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</si>
  <si>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</si>
  <si>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</si>
  <si>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</si>
  <si>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</si>
  <si>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</si>
  <si>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</si>
  <si>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</si>
  <si>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</si>
  <si>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</si>
  <si>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</si>
  <si>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</si>
  <si>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</si>
  <si>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</si>
  <si>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</si>
  <si>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</si>
  <si>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</si>
  <si>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</si>
  <si>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</si>
  <si>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</si>
  <si>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</si>
  <si>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</si>
  <si>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</si>
  <si>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</si>
  <si>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</si>
  <si>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</si>
  <si>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</si>
  <si>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</si>
  <si>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</si>
  <si>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</si>
  <si>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</si>
  <si>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</si>
  <si>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</si>
  <si>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</si>
  <si>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</si>
  <si>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</si>
  <si>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</si>
  <si>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</si>
  <si>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</si>
  <si>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</si>
  <si>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</si>
  <si>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</si>
  <si>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</si>
  <si>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</si>
  <si>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</si>
  <si>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</si>
  <si>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</si>
  <si>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</si>
  <si>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</si>
  <si>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</si>
  <si>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</si>
  <si>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</si>
  <si>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</si>
  <si>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</si>
  <si>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</si>
  <si>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</si>
  <si>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</si>
  <si>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</si>
  <si>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</si>
  <si>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</si>
  <si>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</si>
  <si>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</si>
  <si>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</si>
  <si>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</si>
  <si>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</si>
  <si>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</si>
  <si>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</si>
  <si>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</si>
  <si>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</si>
  <si>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</si>
  <si>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</si>
  <si>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</si>
  <si>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</si>
  <si>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</si>
  <si>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</si>
  <si>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</si>
  <si>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</si>
  <si>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</si>
  <si>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</si>
  <si>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</si>
  <si>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</si>
  <si>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</si>
  <si>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</si>
  <si>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</si>
  <si>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</si>
  <si>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</si>
  <si>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</si>
  <si>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</si>
  <si>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</si>
  <si>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</si>
  <si>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</si>
  <si>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</si>
  <si>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</si>
  <si>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</si>
  <si>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</si>
  <si>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</si>
  <si>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</si>
  <si>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</si>
  <si>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</si>
  <si>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</si>
  <si>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</si>
  <si>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</si>
  <si>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</si>
  <si>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</si>
  <si>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</si>
  <si>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</si>
  <si>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</si>
  <si>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</si>
  <si>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</si>
  <si>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</si>
  <si>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</si>
  <si>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</si>
  <si>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</si>
  <si>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</si>
  <si>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</si>
  <si>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</si>
  <si>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</si>
  <si>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</si>
  <si>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</si>
  <si>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</si>
  <si>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</si>
  <si>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</si>
  <si>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</si>
  <si>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</si>
  <si>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</si>
  <si>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</si>
  <si>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</si>
  <si>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</si>
  <si>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</si>
  <si>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</si>
  <si>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</si>
  <si>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</si>
  <si>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</si>
  <si>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</si>
  <si>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</si>
  <si>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</si>
  <si>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</si>
  <si>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</si>
  <si>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</si>
  <si>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</si>
  <si>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</si>
  <si>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</si>
  <si>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</si>
  <si>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</si>
  <si>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</si>
  <si>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</si>
  <si>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</si>
  <si>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</si>
  <si>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</si>
  <si>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</si>
  <si>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</si>
  <si>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</si>
  <si>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</si>
  <si>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</si>
  <si>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</si>
  <si>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</si>
  <si>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</si>
  <si>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</si>
  <si>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</si>
  <si>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</si>
  <si>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</si>
  <si>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</si>
  <si>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</si>
  <si>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</si>
  <si>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</si>
  <si>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</si>
  <si>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</si>
  <si>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</si>
  <si>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</si>
  <si>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</si>
  <si>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</si>
  <si>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</si>
  <si>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</si>
  <si>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</si>
  <si>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</si>
  <si>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</si>
  <si>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</si>
  <si>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</si>
  <si>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</si>
  <si>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</si>
  <si>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</si>
  <si>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</si>
  <si>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</si>
  <si>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</si>
  <si>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</si>
  <si>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</si>
  <si>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</si>
  <si>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</si>
  <si>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</si>
  <si>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</si>
  <si>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</si>
  <si>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</si>
  <si>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</si>
  <si>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</si>
  <si>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</si>
  <si>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</si>
  <si>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</si>
  <si>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</si>
  <si>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</si>
  <si>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</si>
  <si>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</si>
  <si>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</si>
  <si>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</si>
  <si>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</si>
  <si>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</si>
  <si>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</si>
  <si>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</si>
  <si>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</si>
  <si>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</si>
  <si>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</si>
  <si>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</si>
  <si>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</si>
  <si>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</si>
  <si>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</si>
  <si>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</si>
  <si>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</si>
  <si>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</si>
  <si>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</si>
  <si>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</si>
  <si>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</si>
  <si>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</si>
  <si>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</si>
  <si>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</si>
  <si>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</si>
  <si>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</si>
  <si>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</si>
  <si>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</si>
  <si>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</si>
  <si>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</si>
  <si>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</si>
  <si>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</si>
  <si>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</si>
  <si>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</si>
  <si>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</si>
  <si>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</si>
  <si>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</si>
  <si>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</si>
  <si>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</si>
  <si>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</si>
  <si>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</si>
  <si>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</si>
  <si>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</si>
  <si>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</si>
  <si>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</si>
  <si>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</si>
  <si>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</si>
  <si>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</si>
  <si>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</si>
  <si>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</si>
  <si>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</si>
  <si>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</si>
  <si>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</si>
  <si>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</si>
  <si>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</si>
  <si>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</si>
  <si>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</si>
  <si>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</si>
  <si>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</si>
  <si>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</si>
  <si>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</si>
  <si>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</si>
  <si>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</si>
  <si>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</si>
  <si>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</si>
  <si>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</si>
  <si>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</si>
  <si>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</si>
  <si>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</si>
  <si>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</si>
  <si>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</si>
  <si>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</si>
  <si>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</si>
  <si>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</si>
  <si>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</si>
  <si>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</si>
  <si>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</si>
  <si>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</si>
  <si>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</si>
  <si>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</si>
  <si>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</si>
  <si>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</si>
  <si>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</si>
  <si>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</si>
  <si>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</si>
  <si>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</si>
  <si>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</si>
  <si>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</si>
  <si>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</si>
  <si>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</si>
  <si>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</si>
  <si>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</si>
  <si>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</si>
  <si>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</si>
  <si>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</si>
  <si>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</si>
  <si>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</si>
  <si>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</si>
  <si>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</si>
  <si>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</si>
  <si>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</si>
  <si>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</si>
  <si>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</si>
  <si>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</si>
  <si>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</si>
  <si>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</si>
  <si>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</si>
  <si>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</si>
  <si>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</si>
  <si>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</si>
  <si>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</si>
  <si>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</si>
  <si>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</si>
  <si>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</si>
  <si>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</si>
  <si>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</si>
  <si>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</si>
  <si>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</si>
  <si>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</si>
  <si>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</si>
  <si>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</si>
  <si>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</si>
  <si>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</si>
  <si>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</si>
  <si>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</si>
  <si>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</si>
  <si>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</si>
  <si>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</si>
  <si>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</si>
  <si>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</si>
  <si>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</si>
  <si>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</si>
  <si>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</si>
  <si>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</si>
  <si>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</si>
  <si>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</si>
  <si>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</si>
  <si>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</si>
  <si>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</si>
  <si>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</si>
  <si>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</si>
  <si>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</si>
  <si>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</si>
  <si>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</si>
  <si>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</si>
  <si>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</si>
  <si>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</si>
  <si>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</si>
  <si>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</si>
  <si>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</si>
  <si>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</si>
  <si>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</si>
  <si>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</si>
  <si>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</si>
  <si>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</si>
  <si>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</si>
  <si>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</si>
  <si>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</si>
  <si>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</si>
  <si>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</si>
  <si>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</si>
  <si>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</si>
  <si>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</si>
  <si>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</si>
  <si>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</si>
  <si>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</si>
  <si>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</si>
  <si>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</si>
  <si>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</si>
  <si>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</si>
  <si>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</si>
  <si>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</si>
  <si>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</si>
  <si>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</si>
  <si>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</si>
  <si>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</si>
  <si>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</si>
  <si>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</si>
  <si>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</si>
  <si>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</si>
  <si>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</si>
  <si>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</si>
  <si>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</si>
  <si>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</si>
  <si>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</si>
  <si>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</si>
  <si>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</si>
  <si>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</si>
  <si>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</si>
  <si>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</si>
  <si>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</si>
  <si>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</si>
  <si>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</si>
  <si>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</si>
  <si>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</si>
  <si>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</si>
  <si>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</si>
  <si>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</si>
  <si>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</si>
  <si>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</si>
  <si>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</si>
  <si>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</si>
  <si>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</si>
  <si>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</si>
  <si>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</si>
  <si>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</si>
  <si>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</si>
  <si>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</si>
  <si>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</si>
  <si>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</si>
  <si>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</si>
  <si>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</si>
  <si>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</si>
  <si>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</si>
  <si>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</si>
  <si>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</si>
  <si>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</si>
  <si>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</si>
  <si>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</si>
  <si>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</si>
  <si>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</si>
  <si>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</si>
  <si>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</si>
  <si>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</si>
  <si>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</si>
  <si>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</si>
  <si>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</si>
  <si>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</si>
  <si>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</si>
  <si>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</si>
  <si>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</si>
  <si>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</si>
  <si>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</si>
  <si>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</si>
  <si>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</si>
  <si>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</si>
  <si>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</si>
  <si>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</si>
  <si>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</si>
  <si>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</si>
  <si>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</si>
  <si>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</si>
  <si>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</si>
  <si>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</si>
  <si>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</si>
  <si>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</si>
  <si>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</si>
  <si>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</si>
  <si>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</si>
  <si>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</si>
  <si>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</si>
  <si>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</si>
  <si>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</si>
  <si>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</si>
  <si>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</si>
  <si>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</si>
  <si>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</si>
  <si>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</si>
  <si>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</si>
  <si>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</si>
  <si>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</si>
  <si>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</si>
  <si>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</si>
  <si>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</si>
  <si>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</si>
  <si>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</si>
  <si>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</si>
  <si>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</si>
  <si>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</si>
  <si>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</si>
  <si>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</si>
  <si>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</si>
  <si>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</si>
  <si>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</si>
  <si>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</si>
  <si>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</si>
  <si>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</si>
  <si>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</si>
  <si>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</si>
  <si>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</si>
  <si>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</si>
  <si>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</si>
  <si>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</si>
  <si>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</si>
  <si>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</si>
  <si>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</si>
  <si>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</si>
  <si>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</si>
  <si>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</si>
  <si>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</si>
  <si>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</si>
  <si>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</si>
  <si>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</si>
  <si>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</si>
  <si>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</si>
  <si>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</si>
  <si>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</si>
  <si>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</si>
  <si>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</si>
  <si>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</si>
  <si>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</si>
  <si>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</si>
  <si>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</si>
  <si>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</si>
  <si>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</si>
  <si>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</si>
  <si>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</si>
  <si>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</si>
  <si>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</si>
  <si>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</si>
  <si>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</si>
  <si>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</si>
  <si>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</si>
  <si>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</si>
  <si>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</si>
  <si>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</si>
  <si>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</si>
  <si>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</si>
  <si>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</si>
  <si>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</si>
  <si>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</si>
  <si>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</si>
  <si>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</si>
  <si>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</si>
  <si>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</si>
  <si>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</si>
  <si>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</si>
  <si>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</si>
  <si>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</si>
  <si>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</si>
  <si>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</si>
  <si>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</si>
  <si>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</si>
  <si>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</si>
  <si>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</si>
  <si>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</si>
  <si>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</si>
  <si>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</si>
  <si>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</si>
  <si>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</si>
  <si>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</si>
  <si>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</si>
  <si>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</si>
  <si>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</si>
  <si>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</si>
  <si>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</si>
  <si>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</si>
  <si>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</si>
  <si>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</si>
  <si>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</si>
  <si>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</si>
  <si>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</si>
  <si>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</si>
  <si>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</si>
  <si>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</si>
  <si>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</si>
  <si>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</si>
  <si>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</si>
  <si>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</si>
  <si>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</si>
  <si>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</si>
  <si>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</si>
  <si>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</si>
  <si>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</si>
  <si>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</si>
  <si>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</si>
  <si>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</si>
  <si>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</si>
  <si>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</si>
  <si>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</si>
  <si>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</si>
  <si>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</si>
  <si>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</si>
  <si>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</si>
  <si>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</si>
  <si>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</si>
  <si>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</si>
  <si>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</si>
  <si>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</si>
  <si>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</si>
  <si>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</si>
  <si>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</si>
  <si>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</si>
  <si>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</si>
  <si>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</si>
  <si>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</si>
  <si>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</si>
  <si>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</si>
  <si>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</si>
  <si>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</si>
  <si>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</si>
  <si>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</si>
  <si>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</si>
  <si>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</si>
  <si>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</si>
  <si>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</si>
  <si>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</si>
  <si>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</si>
  <si>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</si>
  <si>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</si>
  <si>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</si>
  <si>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</si>
  <si>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</si>
  <si>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</si>
  <si>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</si>
  <si>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</si>
  <si>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</si>
  <si>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</si>
  <si>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</si>
  <si>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</si>
  <si>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</si>
  <si>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</si>
  <si>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</si>
  <si>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</si>
  <si>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</si>
  <si>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</si>
  <si>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</si>
  <si>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</si>
  <si>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</si>
  <si>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</si>
  <si>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</si>
  <si>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</si>
  <si>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</si>
  <si>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</si>
  <si>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</si>
  <si>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</si>
  <si>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</si>
  <si>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</si>
  <si>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</si>
  <si>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</si>
  <si>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</si>
  <si>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</si>
  <si>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</si>
  <si>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</si>
  <si>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</si>
  <si>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</si>
  <si>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</si>
  <si>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</si>
  <si>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</si>
  <si>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</si>
  <si>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</si>
  <si>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</si>
  <si>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</si>
  <si>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</si>
  <si>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</si>
  <si>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</si>
  <si>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</si>
  <si>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</si>
  <si>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</si>
  <si>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</si>
  <si>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</si>
  <si>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</si>
  <si>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</si>
  <si>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</si>
  <si>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</si>
  <si>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</si>
  <si>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</si>
  <si>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</si>
  <si>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</si>
  <si>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</si>
  <si>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</si>
  <si>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</si>
  <si>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</si>
  <si>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</si>
  <si>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</si>
  <si>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</si>
  <si>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</si>
  <si>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</si>
  <si>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</si>
  <si>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</si>
  <si>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</si>
  <si>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</si>
  <si>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</si>
  <si>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</si>
  <si>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</si>
  <si>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</si>
  <si>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</si>
  <si>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</si>
  <si>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</si>
  <si>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</si>
  <si>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</si>
  <si>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</si>
  <si>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</si>
  <si>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</si>
  <si>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</si>
  <si>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</si>
  <si>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</si>
  <si>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</si>
  <si>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</si>
  <si>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</si>
  <si>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</si>
  <si>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</si>
  <si>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</si>
  <si>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</si>
  <si>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</si>
  <si>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</si>
  <si>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</si>
  <si>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</si>
  <si>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</si>
  <si>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</si>
  <si>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</si>
  <si>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</si>
  <si>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</si>
  <si>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</si>
  <si>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</si>
  <si>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</si>
  <si>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</si>
  <si>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</si>
  <si>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</si>
  <si>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</si>
  <si>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</si>
  <si>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</si>
  <si>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</si>
  <si>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</si>
  <si>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</si>
  <si>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</si>
  <si>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</si>
  <si>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</si>
  <si>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</si>
  <si>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</si>
  <si>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</si>
  <si>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</si>
  <si>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</si>
  <si>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</si>
  <si>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</si>
  <si>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</si>
  <si>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</si>
  <si>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</si>
  <si>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</si>
  <si>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</si>
  <si>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</si>
  <si>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</si>
  <si>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</si>
  <si>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</si>
  <si>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</si>
  <si>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</si>
  <si>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</si>
  <si>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</si>
  <si>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</si>
  <si>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</si>
  <si>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</si>
  <si>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</si>
  <si>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</si>
  <si>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</si>
  <si>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</si>
  <si>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</si>
  <si>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</si>
  <si>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</si>
  <si>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</si>
  <si>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</si>
  <si>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</si>
  <si>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</si>
  <si>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</si>
  <si>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</si>
  <si>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</si>
  <si>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</si>
  <si>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</si>
  <si>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</si>
  <si>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</si>
  <si>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</si>
  <si>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</si>
  <si>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</si>
  <si>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</si>
  <si>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</si>
  <si>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</si>
  <si>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</si>
  <si>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</si>
  <si>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</si>
  <si>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</si>
  <si>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</si>
  <si>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</si>
  <si>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</si>
  <si>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</si>
  <si>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</si>
  <si>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</si>
  <si>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</si>
  <si>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</si>
  <si>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</si>
  <si>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</si>
  <si>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</si>
  <si>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</si>
  <si>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</si>
  <si>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</si>
  <si>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</si>
  <si>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</si>
  <si>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</si>
  <si>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</si>
  <si>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</si>
  <si>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</si>
  <si>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</si>
  <si>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</si>
  <si>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</si>
  <si>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</si>
  <si>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</si>
  <si>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</si>
  <si>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</si>
  <si>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</si>
  <si>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</si>
  <si>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</si>
  <si>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</si>
  <si>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</si>
  <si>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</si>
  <si>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</si>
  <si>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</si>
  <si>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</si>
  <si>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</si>
  <si>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</si>
  <si>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</si>
  <si>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</si>
  <si>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</si>
  <si>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</si>
  <si>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</si>
  <si>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</si>
  <si>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</si>
  <si>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</si>
  <si>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</si>
  <si>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</si>
  <si>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</si>
  <si>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</si>
  <si>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</si>
  <si>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</si>
  <si>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</si>
  <si>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</si>
  <si>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</si>
  <si>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</si>
  <si>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</si>
  <si>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</si>
  <si>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</si>
  <si>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</si>
  <si>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</si>
  <si>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</si>
  <si>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</si>
  <si>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</si>
  <si>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</si>
  <si>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</si>
  <si>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</si>
  <si>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</si>
  <si>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</si>
  <si>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</si>
  <si>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</si>
  <si>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</si>
  <si>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</si>
  <si>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</si>
  <si>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</si>
  <si>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</si>
  <si>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</si>
  <si>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</si>
  <si>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</si>
  <si>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</si>
  <si>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</si>
  <si>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</si>
  <si>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</si>
  <si>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</si>
  <si>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</si>
  <si>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</si>
  <si>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</si>
  <si>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</si>
  <si>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</si>
  <si>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</si>
  <si>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</si>
  <si>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</si>
  <si>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</si>
  <si>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</si>
  <si>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</si>
  <si>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</si>
  <si>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</si>
  <si>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</si>
  <si>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</si>
  <si>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</si>
  <si>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</si>
  <si>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</si>
  <si>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</si>
  <si>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</si>
  <si>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</si>
  <si>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</si>
  <si>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</si>
  <si>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</si>
  <si>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</si>
  <si>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</si>
  <si>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</si>
  <si>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</si>
  <si>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</si>
  <si>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</si>
  <si>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</si>
  <si>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</si>
  <si>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</si>
  <si>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</si>
  <si>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</si>
  <si>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</si>
  <si>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</si>
  <si>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</si>
  <si>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</si>
  <si>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</si>
  <si>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</si>
  <si>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</si>
  <si>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</si>
  <si>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</si>
  <si>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</si>
  <si>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</si>
  <si>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</si>
  <si>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</si>
  <si>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</si>
  <si>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</si>
  <si>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</si>
  <si>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</si>
  <si>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</si>
  <si>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</si>
  <si>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</si>
  <si>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</si>
  <si>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</si>
  <si>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</si>
  <si>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</si>
  <si>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</si>
  <si>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</si>
  <si>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</si>
  <si>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</si>
  <si>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</si>
  <si>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</si>
  <si>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</si>
  <si>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</si>
  <si>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</si>
  <si>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</si>
  <si>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</si>
  <si>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</si>
  <si>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</si>
  <si>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</si>
  <si>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</si>
  <si>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</si>
  <si>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</si>
  <si>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</si>
  <si>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</si>
  <si>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</si>
  <si>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</si>
  <si>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</si>
  <si>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</si>
  <si>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</si>
  <si>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</si>
  <si>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</si>
  <si>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</si>
  <si>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</si>
  <si>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</si>
  <si>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</si>
  <si>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</si>
  <si>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</si>
  <si>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</si>
  <si>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</si>
  <si>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</si>
  <si>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</si>
  <si>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</si>
  <si>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</si>
  <si>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</si>
  <si>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</si>
  <si>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</si>
  <si>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</si>
  <si>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</si>
  <si>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</si>
  <si>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</si>
  <si>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</si>
  <si>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</si>
  <si>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</si>
  <si>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</si>
  <si>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</si>
  <si>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</si>
  <si>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</si>
  <si>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</si>
  <si>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</si>
  <si>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</si>
  <si>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</si>
  <si>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</si>
  <si>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</si>
  <si>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</si>
  <si>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</si>
  <si>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</si>
  <si>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</si>
  <si>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</si>
  <si>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</si>
  <si>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</si>
  <si>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</si>
  <si>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</si>
  <si>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</si>
  <si>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</si>
  <si>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</si>
  <si>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</si>
  <si>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</si>
  <si>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</si>
  <si>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</si>
  <si>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</si>
  <si>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</si>
  <si>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</si>
  <si>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</si>
  <si>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</si>
  <si>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</si>
  <si>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</si>
  <si>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</si>
  <si>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</si>
  <si>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</si>
  <si>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</si>
  <si>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</si>
  <si>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</si>
  <si>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</si>
  <si>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</si>
  <si>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</si>
  <si>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</si>
  <si>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</si>
  <si>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</si>
  <si>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</si>
  <si>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</si>
  <si>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</si>
  <si>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</si>
  <si>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</si>
  <si>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</si>
  <si>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</si>
  <si>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</si>
  <si>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</si>
  <si>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</si>
  <si>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</si>
  <si>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</si>
  <si>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</si>
  <si>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</si>
  <si>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</si>
  <si>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</si>
  <si>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</si>
  <si>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</si>
  <si>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</si>
  <si>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</si>
  <si>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</si>
  <si>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</si>
  <si>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</si>
  <si>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</si>
  <si>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</si>
  <si>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</si>
  <si>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</si>
  <si>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</si>
  <si>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</si>
  <si>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</si>
  <si>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</si>
  <si>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</si>
  <si>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</si>
  <si>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</si>
  <si>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</si>
  <si>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</si>
  <si>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</si>
  <si>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</si>
  <si>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</si>
  <si>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</si>
  <si>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</si>
  <si>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</si>
  <si>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</si>
  <si>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</si>
  <si>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</si>
  <si>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</si>
  <si>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</si>
  <si>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</si>
  <si>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</si>
  <si>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</si>
  <si>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</si>
  <si>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</si>
  <si>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</si>
  <si>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</si>
  <si>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</si>
  <si>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</si>
  <si>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</si>
  <si>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</si>
  <si>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</si>
  <si>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</si>
  <si>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</si>
  <si>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</si>
  <si>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</si>
  <si>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</si>
  <si>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</si>
  <si>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</si>
  <si>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</si>
  <si>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</si>
  <si>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</si>
  <si>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</si>
  <si>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</si>
  <si>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</si>
  <si>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</si>
  <si>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</si>
  <si>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</si>
  <si>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</si>
  <si>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</si>
  <si>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</si>
  <si>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</si>
  <si>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</si>
  <si>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</si>
  <si>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</si>
  <si>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</si>
  <si>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</si>
  <si>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</si>
  <si>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</si>
  <si>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</si>
  <si>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</si>
  <si>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</si>
  <si>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</si>
  <si>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</si>
  <si>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</si>
  <si>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</si>
  <si>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</si>
  <si>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</si>
  <si>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</si>
  <si>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</si>
  <si>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</si>
  <si>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</si>
  <si>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</si>
  <si>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</si>
  <si>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</si>
  <si>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</si>
  <si>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</si>
  <si>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</si>
  <si>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</si>
  <si>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</si>
  <si>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</si>
  <si>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</si>
  <si>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</si>
  <si>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</si>
  <si>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</si>
  <si>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</si>
  <si>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</si>
  <si>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</si>
  <si>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</si>
  <si>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</si>
  <si>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</si>
  <si>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</si>
  <si>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</si>
  <si>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</si>
  <si>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</si>
  <si>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</si>
  <si>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</si>
  <si>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</si>
  <si>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</si>
  <si>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</si>
  <si>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</si>
  <si>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</si>
  <si>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</si>
  <si>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</si>
  <si>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</si>
  <si>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</si>
  <si>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</si>
  <si>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</si>
  <si>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</si>
  <si>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</si>
  <si>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</si>
  <si>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</si>
  <si>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</si>
  <si>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</si>
  <si>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</si>
  <si>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</si>
  <si>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</si>
  <si>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</si>
  <si>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</si>
  <si>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</si>
  <si>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</si>
  <si>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</si>
  <si>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</si>
  <si>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</si>
  <si>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</si>
  <si>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</si>
  <si>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</si>
  <si>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</si>
  <si>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</si>
  <si>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</si>
  <si>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</si>
  <si>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</si>
  <si>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</si>
  <si>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</si>
  <si>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</si>
  <si>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</si>
  <si>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</si>
  <si>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</si>
  <si>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</si>
  <si>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</si>
  <si>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</si>
  <si>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</si>
  <si>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</si>
  <si>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</si>
  <si>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</si>
  <si>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</si>
  <si>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</si>
  <si>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</si>
  <si>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</si>
  <si>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</si>
  <si>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</si>
  <si>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</si>
  <si>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</si>
  <si>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</si>
  <si>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</si>
  <si>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</si>
  <si>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</si>
  <si>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</si>
  <si>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</si>
  <si>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</si>
  <si>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</si>
  <si>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</si>
  <si>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</si>
  <si>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</si>
  <si>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</si>
  <si>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</si>
  <si>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</si>
  <si>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</si>
  <si>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</si>
  <si>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</si>
  <si>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</si>
  <si>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</si>
  <si>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</si>
  <si>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</si>
  <si>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</si>
  <si>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</si>
  <si>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</si>
  <si>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</si>
  <si>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</si>
  <si>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</si>
  <si>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</si>
  <si>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</si>
  <si>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</si>
  <si>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</si>
  <si>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</si>
  <si>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</si>
  <si>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</si>
  <si>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</si>
  <si>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</si>
  <si>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</si>
  <si>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</si>
  <si>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</si>
  <si>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</si>
  <si>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</si>
  <si>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</si>
  <si>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</si>
  <si>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</si>
  <si>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</si>
  <si>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</si>
  <si>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</si>
  <si>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</si>
  <si>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</si>
  <si>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</si>
  <si>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</si>
  <si>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</si>
  <si>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</si>
  <si>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</si>
  <si>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</si>
  <si>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</si>
  <si>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</si>
  <si>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</si>
  <si>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</si>
  <si>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</si>
  <si>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</si>
  <si>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</si>
  <si>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</si>
  <si>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</si>
  <si>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</si>
  <si>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</si>
  <si>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</si>
  <si>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</si>
  <si>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</si>
  <si>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</si>
  <si>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</si>
  <si>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</si>
  <si>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</si>
  <si>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</si>
  <si>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</si>
  <si>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</si>
  <si>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</si>
  <si>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</si>
  <si>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</si>
  <si>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</si>
  <si>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</si>
  <si>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</si>
  <si>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</si>
  <si>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</si>
  <si>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</si>
  <si>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</si>
  <si>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</si>
  <si>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</si>
  <si>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</si>
  <si>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</si>
  <si>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</si>
  <si>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</si>
  <si>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</si>
  <si>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</si>
  <si>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</si>
  <si>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</si>
  <si>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</si>
  <si>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</si>
  <si>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</si>
  <si>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</si>
  <si>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</si>
  <si>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</si>
  <si>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</si>
  <si>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</si>
  <si>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</si>
  <si>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</si>
  <si>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</si>
  <si>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</si>
  <si>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</si>
  <si>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</si>
  <si>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</si>
  <si>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</si>
  <si>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</si>
  <si>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</si>
  <si>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</si>
  <si>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</si>
  <si>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</si>
  <si>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</si>
  <si>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</si>
  <si>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</si>
  <si>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</si>
  <si>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</si>
  <si>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</si>
  <si>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</si>
  <si>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</si>
  <si>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</si>
  <si>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</si>
  <si>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</si>
  <si>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</si>
  <si>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</si>
  <si>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</si>
  <si>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</si>
  <si>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</si>
  <si>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</si>
  <si>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</si>
  <si>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</si>
  <si>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</si>
  <si>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</si>
  <si>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</si>
  <si>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</si>
  <si>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</si>
  <si>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</si>
  <si>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</si>
  <si>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</si>
  <si>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</si>
  <si>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</si>
  <si>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</si>
  <si>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</si>
  <si>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</si>
  <si>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</si>
  <si>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</si>
  <si>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</si>
  <si>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</si>
  <si>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</si>
  <si>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</si>
  <si>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</si>
  <si>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</si>
  <si>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</si>
  <si>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</si>
  <si>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</si>
  <si>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</si>
  <si>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</si>
  <si>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</si>
  <si>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</si>
  <si>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</si>
  <si>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</si>
  <si>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</si>
  <si>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</si>
  <si>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</si>
  <si>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</si>
  <si>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</si>
  <si>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</si>
  <si>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</si>
  <si>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</si>
  <si>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</si>
  <si>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</si>
  <si>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</si>
  <si>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</si>
  <si>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</si>
  <si>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</si>
  <si>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</si>
  <si>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</si>
  <si>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</si>
  <si>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</si>
  <si>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</si>
  <si>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</si>
  <si>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</si>
  <si>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</si>
  <si>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</si>
  <si>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</si>
  <si>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</si>
  <si>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</si>
  <si>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</si>
  <si>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</si>
  <si>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</si>
  <si>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</si>
  <si>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</si>
  <si>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</si>
  <si>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</si>
  <si>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</si>
  <si>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</si>
  <si>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</si>
  <si>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</si>
  <si>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</si>
  <si>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</si>
  <si>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</si>
  <si>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</si>
  <si>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</si>
  <si>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</si>
  <si>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</si>
  <si>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</si>
  <si>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</si>
  <si>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</si>
  <si>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</si>
  <si>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</si>
  <si>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</si>
  <si>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</si>
  <si>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</si>
  <si>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</si>
  <si>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</si>
  <si>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</si>
  <si>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</si>
  <si>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</si>
  <si>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</si>
  <si>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</si>
  <si>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</si>
  <si>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</si>
  <si>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</si>
  <si>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</si>
  <si>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</si>
  <si>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</si>
  <si>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</si>
  <si>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</si>
  <si>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</si>
  <si>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</si>
  <si>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</si>
  <si>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</si>
  <si>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</si>
  <si>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</si>
  <si>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</si>
  <si>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</si>
  <si>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</si>
  <si>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</si>
  <si>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</si>
  <si>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</si>
  <si>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</si>
  <si>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</si>
  <si>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</si>
  <si>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</si>
  <si>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</si>
  <si>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</si>
  <si>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</si>
  <si>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</si>
  <si>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</si>
  <si>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</si>
  <si>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</si>
  <si>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</si>
  <si>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</si>
  <si>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</si>
  <si>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</si>
  <si>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</si>
  <si>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</si>
  <si>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</si>
  <si>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</si>
  <si>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</si>
  <si>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</si>
  <si>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</si>
  <si>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</si>
  <si>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</si>
  <si>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</si>
  <si>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</si>
  <si>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OFICINA ASESORA JURIDICA</t>
  </si>
  <si>
    <t>adminfinanciera@contraloriadecartagena.gov.co</t>
  </si>
  <si>
    <t>15101505;15101506</t>
  </si>
  <si>
    <t xml:space="preserve">53101500;53101600;53102000;53102700;53111600  </t>
  </si>
  <si>
    <t>dirtecnicoauditoriafiscal@contraloriadecartagena.gov.co</t>
  </si>
  <si>
    <t>Dirección</t>
  </si>
  <si>
    <t>Teléfono</t>
  </si>
  <si>
    <t>Página web</t>
  </si>
  <si>
    <t>Misión y visión</t>
  </si>
  <si>
    <t>Perspectiva estratégica</t>
  </si>
  <si>
    <t>Información de contacto</t>
  </si>
  <si>
    <t>Valor total del PAA</t>
  </si>
  <si>
    <t>Límite de contratación menor cuantía</t>
  </si>
  <si>
    <t>Límite de contratación mínima cuantía</t>
  </si>
  <si>
    <t>Fecha de última actualización del PAA</t>
  </si>
  <si>
    <t>CONTRALORIA DISTRITAL DE CARTAGENA</t>
  </si>
  <si>
    <t xml:space="preserve">www.contraloriadecartagena.gov.co 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</si>
  <si>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</t>
  </si>
  <si>
    <t>ICLD</t>
  </si>
  <si>
    <t>Numero de profesionales o Entidades requeridas</t>
  </si>
  <si>
    <t>TOTAL PLAN DE ADQUISICIONES AÑO 2024</t>
  </si>
  <si>
    <t>PLAN ANUAL DE ADQUISICIONES PERIODO 2024</t>
  </si>
  <si>
    <t>Cartagena - Bosque diagonal 22 No. 47B-23 Diagonal al Refugio</t>
  </si>
  <si>
    <t>6056411130    Cel 3013059287</t>
  </si>
  <si>
    <t>La prestación De Servicios para suministro de dotación de calzado y vestido de labor para los funcionarios de La Contraloría Distrital de Cartagena de Indias.</t>
  </si>
  <si>
    <t>43212100;  43212105</t>
  </si>
  <si>
    <t>Adquisición de paquetes se software para los diferentes equipos de la CDC</t>
  </si>
  <si>
    <t>Dirección Administrativa y Financiera</t>
  </si>
  <si>
    <t>Prestación de servicios médicos ocupacionales de ingreso , periódicos y de retiro de los funcionarios de la Contraloría Distrital De Cartagena.</t>
  </si>
  <si>
    <t>Prestación de servicios profesionales (ABOGADOS), dirigidas al apoyo y acompañamiento que requiera la Dirección Técnica de Auditoría Fiscal  de la contraloría distrital de Cartagena de indias</t>
  </si>
  <si>
    <t>Dirección Técnica de Auditoría Fiscal</t>
  </si>
  <si>
    <t>Prestación de servicios profesionales (CONTADORES), dirigidas al apoyo y acompañamiento que requiera la Dirección Técnica de Auditoría Fiscal  de la contraloría distrital de Cartagena de indias</t>
  </si>
  <si>
    <t>Prestación de servicios profesionales (PSICOLOGO), de medico dirigidas al apoyo y acompañamiento que requiera la Dirección Administrativa y Financiera de la contraloría distrital de Cartagena de indias</t>
  </si>
  <si>
    <t>Prestación de servicios y/o actividades de culturales, recreativas, deportivas y de Bienestar a los empleados de la Contraloría Distrital de Cartagena de Indias.</t>
  </si>
  <si>
    <t>Nota:  El Plan Anual de Adquisiciones fue aprobado mediante Acta No 001 de fecha 29 de enero de 2024 y reglamentado mediante Acto Administrativo, Resolución No 028 de 30 de enero de 2024.</t>
  </si>
  <si>
    <t>La prospectiva estratégica se basará en los principios de Actuar siempre con fundamento en la verdad, cumpliendo mis deberes con transparencia,  rectitud, y  siempre favoreciendo el interés general</t>
  </si>
  <si>
    <t>ARIEL E. MARRUGO HERNANDEZ - Director Administrativo y Financiero (e) - Email: adminfinaciera.gov.co; contabilidad@contraloriadecartagerna.gov.co</t>
  </si>
  <si>
    <t>Prestación de Servicios Profesionales de Capacitación para Desarrollar y Fortalecer Competencias laborales , De Acuerdo al Plan De Capacitación Institucional para Los Funcionarios De La Contraloría Distrital de Cartagena de Indias.</t>
  </si>
  <si>
    <t>Contratar la prestación de servicios de Suministro de Combustible (Gasolina Corriente) para el vehículo de placa OUG 794-OUG 748 de propiedad de la Contraloría Distrital de Cartagena de Indias Vigencia 2024</t>
  </si>
  <si>
    <t>Suministro de Tener de impresoras para las diferentes Áreas de La Contraloría distrital de Cartagena de Indias Vigencia 2024</t>
  </si>
  <si>
    <t>Contratar la adquisición de las Pólizas de Seguro durante la Vigencia 2024</t>
  </si>
  <si>
    <t>Prestación de servicios profesionales (INGENIEROS INDUSTRIALES), de medico dirigidas al apoyo y acompañamiento que requiera la Dirección Técnica de Auditoría Fiscal  de la contraloría distrital de Cartagena de indias</t>
  </si>
  <si>
    <r>
      <t>MISION:</t>
    </r>
    <r>
      <rPr>
        <sz val="11"/>
        <color indexed="8"/>
        <rFont val="Calibri"/>
        <family val="2"/>
      </rPr>
      <t xml:space="preserve">Ejercer el control y vigilancia fiscal en forma posterior y selectiva, a la administración, particulares y entidades que manejan fondos y bienes del Distrito de Cartagena, con el fin de proteger los recursos públicos que pertenecen a todos los ciudadanos; con un talento humano competente y suficiente; para un imparcial y  efectivo ejercicio fiscalizador.   </t>
    </r>
    <r>
      <rPr>
        <b/>
        <sz val="11"/>
        <color indexed="8"/>
        <rFont val="Calibri"/>
        <family val="2"/>
      </rPr>
      <t>Visión:</t>
    </r>
    <r>
      <rPr>
        <sz val="11"/>
        <color indexed="8"/>
        <rFont val="Calibri"/>
        <family val="2"/>
      </rPr>
      <t xml:space="preserve"> Posicionarnos en el 2025 como una entidad de control fiscal territorial que ejerce la función fiscalizadora en forma imparcial, eficaz y eficiente, desde los principios constitucionales y legales; con un Talento Humano competente y suficiente para vigilar los recursos Distritales en manos de la administración, particulares o entidades que manejan fondos o bienes públicos; generando sinergia con la ciudadanía, distinguiéndonos por un servicio de calidad y fortalecido en el control fiscal participativo para formar alianzas estratégicas con la comunidad organizada.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</si>
</sst>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#,##0.00\ \€"/>
    <numFmt numFmtId="169" formatCode="_-* #,##0_-;\-* #,##0_-;_-* &quot;-&quot;??_-;_-@_-"/>
  </numFmts>
  <fonts count="17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indexed="8"/>
      <name val="Calibri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8"/>
      <color theme="1"/>
      <name val="Verdana"/>
      <family val="2"/>
    </font>
    <font>
      <sz val="18"/>
      <color theme="1"/>
      <name val="Arial"/>
      <family val="2"/>
    </font>
    <font>
      <sz val="11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69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49" fontId="5" fillId="0" borderId="1" xfId="13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wrapText="1"/>
      <protection locked="0"/>
    </xf>
    <xf numFmtId="0" fontId="5" fillId="0" borderId="0" xfId="0" applyFont="1" applyFill="1" applyAlignment="1">
      <alignment wrapText="1"/>
    </xf>
    <xf numFmtId="0" fontId="0" fillId="0" borderId="0" xfId="0" applyBorder="1" applyProtection="1">
      <protection locked="0"/>
    </xf>
    <xf numFmtId="1" fontId="0" fillId="0" borderId="0" xfId="0" applyNumberFormat="1" applyBorder="1" applyProtection="1">
      <protection locked="0"/>
    </xf>
    <xf numFmtId="0" fontId="0" fillId="0" borderId="8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2" xfId="0" applyFont="1" applyFill="1" applyBorder="1" applyAlignment="1" applyProtection="1">
      <alignment horizontal="left" vertical="center" wrapText="1"/>
      <protection locked="0"/>
    </xf>
    <xf numFmtId="169" fontId="5" fillId="0" borderId="1" xfId="27" applyNumberFormat="1" applyFont="1" applyFill="1" applyBorder="1" applyAlignment="1" applyProtection="1">
      <alignment horizontal="center" vertical="center" wrapText="1"/>
      <protection locked="0"/>
    </xf>
    <xf numFmtId="43" fontId="11" fillId="0" borderId="1" xfId="27" applyFont="1" applyFill="1" applyBorder="1" applyAlignment="1">
      <alignment horizontal="center" vertical="center" wrapText="1"/>
    </xf>
    <xf numFmtId="43" fontId="11" fillId="0" borderId="1" xfId="27" applyFont="1" applyBorder="1" applyAlignment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" fillId="3" borderId="2" xfId="7" applyFont="1" applyBorder="1" applyAlignment="1" applyProtection="1">
      <alignment horizontal="center" vertical="center" wrapText="1"/>
    </xf>
    <xf numFmtId="0" fontId="1" fillId="3" borderId="1" xfId="7" applyFont="1" applyBorder="1" applyProtection="1">
      <alignment horizontal="center" vertical="center"/>
    </xf>
    <xf numFmtId="0" fontId="1" fillId="3" borderId="1" xfId="7" applyFont="1" applyBorder="1" applyAlignment="1" applyProtection="1">
      <alignment horizontal="center" vertical="center" wrapText="1"/>
    </xf>
    <xf numFmtId="1" fontId="1" fillId="3" borderId="1" xfId="7" applyNumberFormat="1" applyFont="1" applyBorder="1" applyAlignment="1" applyProtection="1">
      <alignment horizontal="center" vertical="center" wrapText="1"/>
      <protection locked="0"/>
    </xf>
    <xf numFmtId="0" fontId="1" fillId="3" borderId="9" xfId="7" applyFont="1" applyBorder="1" applyProtection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Font="1"/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0" fillId="0" borderId="12" xfId="0" applyBorder="1" applyAlignment="1">
      <alignment vertical="center" wrapText="1"/>
    </xf>
    <xf numFmtId="0" fontId="5" fillId="0" borderId="3" xfId="0" applyFont="1" applyFill="1" applyBorder="1" applyAlignment="1" applyProtection="1">
      <alignment horizontal="left" vertical="center" wrapText="1"/>
      <protection locked="0"/>
    </xf>
    <xf numFmtId="14" fontId="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0" xfId="0" applyFont="1" applyFill="1" applyBorder="1" applyAlignment="1" applyProtection="1">
      <alignment horizontal="center" vertical="center" wrapText="1"/>
      <protection locked="0"/>
    </xf>
    <xf numFmtId="49" fontId="5" fillId="0" borderId="10" xfId="13" applyFont="1" applyFill="1" applyBorder="1" applyAlignment="1" applyProtection="1">
      <alignment horizontal="center" vertical="center" wrapText="1"/>
    </xf>
    <xf numFmtId="169" fontId="5" fillId="0" borderId="10" xfId="27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left" vertical="center" wrapText="1"/>
      <protection locked="0"/>
    </xf>
    <xf numFmtId="169" fontId="12" fillId="8" borderId="14" xfId="27" applyNumberFormat="1" applyFont="1" applyFill="1" applyBorder="1" applyAlignment="1" applyProtection="1">
      <alignment vertical="center"/>
      <protection locked="0"/>
    </xf>
    <xf numFmtId="43" fontId="12" fillId="0" borderId="1" xfId="27" applyFont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>
      <alignment vertical="center" wrapText="1"/>
    </xf>
    <xf numFmtId="0" fontId="6" fillId="8" borderId="4" xfId="0" applyFont="1" applyFill="1" applyBorder="1" applyAlignment="1">
      <alignment horizontal="justify" vertical="center" wrapText="1"/>
    </xf>
    <xf numFmtId="0" fontId="6" fillId="8" borderId="5" xfId="0" applyFont="1" applyFill="1" applyBorder="1" applyAlignment="1">
      <alignment horizontal="justify" vertical="center" wrapText="1"/>
    </xf>
    <xf numFmtId="0" fontId="6" fillId="8" borderId="6" xfId="0" applyFont="1" applyFill="1" applyBorder="1" applyAlignment="1">
      <alignment horizontal="justify" vertical="center" wrapText="1"/>
    </xf>
    <xf numFmtId="0" fontId="12" fillId="8" borderId="15" xfId="0" applyFont="1" applyFill="1" applyBorder="1" applyAlignment="1" applyProtection="1">
      <alignment horizontal="right" vertical="center"/>
      <protection locked="0"/>
    </xf>
    <xf numFmtId="0" fontId="12" fillId="8" borderId="16" xfId="0" applyFont="1" applyFill="1" applyBorder="1" applyAlignment="1" applyProtection="1">
      <alignment horizontal="right" vertical="center"/>
      <protection locked="0"/>
    </xf>
    <xf numFmtId="0" fontId="12" fillId="8" borderId="18" xfId="0" applyFont="1" applyFill="1" applyBorder="1" applyAlignment="1" applyProtection="1">
      <alignment horizontal="right" vertical="center"/>
      <protection locked="0"/>
    </xf>
    <xf numFmtId="0" fontId="0" fillId="8" borderId="19" xfId="0" applyFill="1" applyBorder="1" applyAlignment="1">
      <alignment horizontal="left" wrapText="1"/>
    </xf>
    <xf numFmtId="0" fontId="0" fillId="8" borderId="20" xfId="0" applyFill="1" applyBorder="1" applyAlignment="1">
      <alignment horizontal="left" wrapText="1"/>
    </xf>
    <xf numFmtId="0" fontId="0" fillId="8" borderId="1" xfId="0" applyFill="1" applyBorder="1" applyAlignment="1">
      <alignment horizontal="left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" xfId="0" quotePrefix="1" applyFont="1" applyBorder="1" applyAlignment="1">
      <alignment horizontal="left" vertical="center" wrapText="1"/>
    </xf>
    <xf numFmtId="0" fontId="8" fillId="0" borderId="1" xfId="26" quotePrefix="1" applyFont="1" applyBorder="1" applyAlignment="1">
      <alignment horizontal="left" vertical="center" wrapText="1"/>
    </xf>
    <xf numFmtId="0" fontId="14" fillId="2" borderId="2" xfId="6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/>
      <protection locked="0"/>
    </xf>
    <xf numFmtId="1" fontId="15" fillId="0" borderId="0" xfId="0" applyNumberFormat="1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7" xfId="0" applyFont="1" applyBorder="1" applyAlignment="1" applyProtection="1">
      <alignment horizontal="center"/>
      <protection locked="0"/>
    </xf>
    <xf numFmtId="0" fontId="9" fillId="0" borderId="1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10" fillId="7" borderId="1" xfId="0" applyFont="1" applyFill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Millares" xfId="27" builtinId="3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irtecnicoauditoriafiscal@contraloriadecartagena.gov.co" TargetMode="External"/><Relationship Id="rId2" Type="http://schemas.openxmlformats.org/officeDocument/2006/relationships/hyperlink" Target="mailto:dirtecnicoauditoriafiscal@contraloriadecartagena.gov.co" TargetMode="External"/><Relationship Id="rId1" Type="http://schemas.openxmlformats.org/officeDocument/2006/relationships/hyperlink" Target="mailto:dirtecnicoauditoriafiscal@contraloriadecartagena.gov.co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2"/>
  <sheetViews>
    <sheetView tabSelected="1" topLeftCell="I1" zoomScale="96" zoomScaleNormal="96" zoomScaleSheetLayoutView="75" workbookViewId="0">
      <selection activeCell="N5" sqref="N5:R5"/>
    </sheetView>
  </sheetViews>
  <sheetFormatPr baseColWidth="10" defaultColWidth="9.140625" defaultRowHeight="12.75" x14ac:dyDescent="0.2"/>
  <cols>
    <col min="1" max="1" width="3.5703125" customWidth="1"/>
    <col min="2" max="2" width="31.140625" style="4" customWidth="1"/>
    <col min="3" max="3" width="54" style="4" customWidth="1"/>
    <col min="4" max="4" width="18" style="4" customWidth="1"/>
    <col min="5" max="5" width="16.7109375" style="4" customWidth="1"/>
    <col min="6" max="6" width="13.85546875" style="4" customWidth="1"/>
    <col min="7" max="7" width="15.85546875" style="4" customWidth="1"/>
    <col min="8" max="8" width="15.5703125" style="4" customWidth="1"/>
    <col min="9" max="9" width="14.42578125" style="4" customWidth="1"/>
    <col min="10" max="10" width="19.5703125" style="5" customWidth="1"/>
    <col min="11" max="11" width="18" style="5" customWidth="1"/>
    <col min="12" max="12" width="18.28515625" style="4" customWidth="1"/>
    <col min="13" max="13" width="17.140625" style="4" hidden="1" customWidth="1"/>
    <col min="14" max="14" width="21.28515625" style="4" customWidth="1"/>
    <col min="15" max="15" width="15" style="4" customWidth="1"/>
    <col min="16" max="16" width="22.7109375" style="4" customWidth="1"/>
    <col min="17" max="17" width="18.140625" style="4" hidden="1" customWidth="1"/>
    <col min="18" max="18" width="57.42578125" style="4" customWidth="1"/>
    <col min="19" max="19" width="2.85546875" style="4" customWidth="1"/>
  </cols>
  <sheetData>
    <row r="1" spans="2:18" ht="30" customHeight="1" thickBot="1" x14ac:dyDescent="0.25">
      <c r="B1" s="54" t="s">
        <v>107801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</row>
    <row r="2" spans="2:18" ht="17.25" customHeight="1" x14ac:dyDescent="0.2">
      <c r="B2" s="32" t="s">
        <v>107791</v>
      </c>
      <c r="C2" s="57" t="s">
        <v>107808</v>
      </c>
      <c r="D2" s="57"/>
      <c r="E2" s="57"/>
      <c r="F2" s="57"/>
      <c r="G2" s="57"/>
      <c r="H2" s="57"/>
      <c r="I2" s="57"/>
      <c r="J2" s="57"/>
      <c r="K2" s="57"/>
      <c r="L2" s="11"/>
      <c r="M2" s="11"/>
      <c r="N2" s="11"/>
      <c r="O2" s="11"/>
      <c r="P2" s="11"/>
      <c r="Q2" s="11"/>
      <c r="R2" s="13"/>
    </row>
    <row r="3" spans="2:18" ht="17.25" customHeight="1" x14ac:dyDescent="0.2">
      <c r="B3" s="20" t="s">
        <v>107792</v>
      </c>
      <c r="C3" s="58" t="s">
        <v>107809</v>
      </c>
      <c r="D3" s="58"/>
      <c r="E3" s="58"/>
      <c r="F3" s="58"/>
      <c r="G3" s="58"/>
      <c r="H3" s="58"/>
      <c r="I3" s="58"/>
      <c r="J3" s="58"/>
      <c r="K3" s="58"/>
      <c r="L3" s="11"/>
      <c r="M3" s="11"/>
      <c r="N3" s="11"/>
      <c r="O3" s="11"/>
      <c r="P3" s="11"/>
      <c r="Q3" s="11"/>
      <c r="R3" s="13"/>
    </row>
    <row r="4" spans="2:18" ht="17.25" customHeight="1" x14ac:dyDescent="0.2">
      <c r="B4" s="20" t="s">
        <v>107793</v>
      </c>
      <c r="C4" s="59" t="s">
        <v>107802</v>
      </c>
      <c r="D4" s="59"/>
      <c r="E4" s="59"/>
      <c r="F4" s="59"/>
      <c r="G4" s="59"/>
      <c r="H4" s="59"/>
      <c r="I4" s="59"/>
      <c r="J4" s="59"/>
      <c r="K4" s="59"/>
      <c r="L4" s="11"/>
      <c r="M4" s="11"/>
      <c r="N4" s="11"/>
      <c r="O4" s="11"/>
      <c r="P4" s="11"/>
      <c r="Q4" s="11"/>
      <c r="R4" s="13"/>
    </row>
    <row r="5" spans="2:18" ht="81" customHeight="1" x14ac:dyDescent="0.2">
      <c r="B5" s="42" t="s">
        <v>107794</v>
      </c>
      <c r="C5" s="65" t="s">
        <v>107828</v>
      </c>
      <c r="D5" s="65"/>
      <c r="E5" s="65"/>
      <c r="F5" s="65"/>
      <c r="G5" s="65"/>
      <c r="H5" s="65"/>
      <c r="I5" s="65"/>
      <c r="J5" s="65"/>
      <c r="K5" s="65"/>
      <c r="L5" s="11"/>
      <c r="M5" s="11"/>
      <c r="N5" s="65" t="s">
        <v>107803</v>
      </c>
      <c r="O5" s="65"/>
      <c r="P5" s="65"/>
      <c r="Q5" s="65"/>
      <c r="R5" s="66"/>
    </row>
    <row r="6" spans="2:18" ht="17.25" customHeight="1" x14ac:dyDescent="0.2">
      <c r="B6" s="42" t="s">
        <v>107795</v>
      </c>
      <c r="C6" s="67" t="s">
        <v>107821</v>
      </c>
      <c r="D6" s="67"/>
      <c r="E6" s="67"/>
      <c r="F6" s="67"/>
      <c r="G6" s="67"/>
      <c r="H6" s="67"/>
      <c r="I6" s="67"/>
      <c r="J6" s="67"/>
      <c r="K6" s="67"/>
      <c r="L6" s="11"/>
      <c r="M6" s="11"/>
      <c r="N6" s="11"/>
      <c r="O6" s="11"/>
      <c r="P6" s="11"/>
      <c r="Q6" s="11"/>
      <c r="R6" s="13"/>
    </row>
    <row r="7" spans="2:18" ht="17.25" customHeight="1" x14ac:dyDescent="0.2">
      <c r="B7" s="42" t="s">
        <v>107796</v>
      </c>
      <c r="C7" s="68" t="s">
        <v>107822</v>
      </c>
      <c r="D7" s="68"/>
      <c r="E7" s="68"/>
      <c r="F7" s="68"/>
      <c r="G7" s="68"/>
      <c r="H7" s="68"/>
      <c r="I7" s="68"/>
      <c r="J7" s="68"/>
      <c r="K7" s="68"/>
      <c r="L7" s="11"/>
      <c r="M7" s="11"/>
      <c r="N7" s="11"/>
      <c r="O7" s="11"/>
      <c r="P7" s="11"/>
      <c r="Q7" s="11"/>
      <c r="R7" s="13"/>
    </row>
    <row r="8" spans="2:18" ht="15.75" customHeight="1" x14ac:dyDescent="0.2">
      <c r="B8" s="51" t="s">
        <v>107797</v>
      </c>
      <c r="C8" s="52"/>
      <c r="D8" s="41">
        <f>+K30</f>
        <v>457494300</v>
      </c>
      <c r="E8" s="11"/>
      <c r="F8" s="11"/>
      <c r="G8" s="11"/>
      <c r="H8" s="11"/>
      <c r="I8" s="11"/>
      <c r="J8" s="12"/>
      <c r="K8" s="12"/>
      <c r="L8" s="11"/>
      <c r="M8" s="11"/>
      <c r="N8" s="11"/>
      <c r="O8" s="11"/>
      <c r="P8" s="11"/>
      <c r="Q8" s="11"/>
      <c r="R8" s="13"/>
    </row>
    <row r="9" spans="2:18" ht="15.75" customHeight="1" x14ac:dyDescent="0.2">
      <c r="B9" s="51" t="s">
        <v>107798</v>
      </c>
      <c r="C9" s="52"/>
      <c r="D9" s="17">
        <v>364000000</v>
      </c>
      <c r="E9" s="11"/>
      <c r="F9" s="11"/>
      <c r="G9" s="11"/>
      <c r="H9" s="11"/>
      <c r="I9" s="11"/>
      <c r="J9" s="12"/>
      <c r="K9" s="12"/>
      <c r="L9" s="11"/>
      <c r="M9" s="11"/>
      <c r="N9" s="11"/>
      <c r="O9" s="11"/>
      <c r="P9" s="11"/>
      <c r="Q9" s="11"/>
      <c r="R9" s="13"/>
    </row>
    <row r="10" spans="2:18" ht="16.5" customHeight="1" x14ac:dyDescent="0.2">
      <c r="B10" s="51" t="s">
        <v>107799</v>
      </c>
      <c r="C10" s="52"/>
      <c r="D10" s="17">
        <v>36400000</v>
      </c>
      <c r="E10" s="11"/>
      <c r="F10" s="11"/>
      <c r="G10" s="11"/>
      <c r="H10" s="11"/>
      <c r="I10" s="11"/>
      <c r="J10" s="12"/>
      <c r="K10" s="12"/>
      <c r="L10" s="11"/>
      <c r="M10" s="11"/>
      <c r="N10" s="11"/>
      <c r="O10" s="11"/>
      <c r="P10" s="11"/>
      <c r="Q10" s="11"/>
      <c r="R10" s="13"/>
    </row>
    <row r="11" spans="2:18" ht="14.25" customHeight="1" x14ac:dyDescent="0.2">
      <c r="B11" s="53" t="s">
        <v>107800</v>
      </c>
      <c r="C11" s="53"/>
      <c r="D11" s="18"/>
      <c r="E11" s="11"/>
      <c r="F11" s="11"/>
      <c r="G11" s="11"/>
      <c r="H11" s="11"/>
      <c r="I11" s="11"/>
      <c r="J11" s="12"/>
      <c r="K11" s="12"/>
      <c r="L11" s="11"/>
      <c r="M11" s="11"/>
      <c r="N11" s="11"/>
      <c r="O11" s="11"/>
      <c r="P11" s="11"/>
      <c r="Q11" s="11"/>
      <c r="R11" s="13"/>
    </row>
    <row r="12" spans="2:18" ht="3" customHeight="1" x14ac:dyDescent="0.2">
      <c r="B12" s="14"/>
      <c r="C12" s="11"/>
      <c r="D12" s="11"/>
      <c r="E12" s="11"/>
      <c r="F12" s="11"/>
      <c r="G12" s="11"/>
      <c r="H12" s="11"/>
      <c r="I12" s="11"/>
      <c r="J12" s="12"/>
      <c r="K12" s="12"/>
      <c r="L12" s="11"/>
      <c r="M12" s="11"/>
      <c r="N12" s="11"/>
      <c r="O12" s="11"/>
      <c r="P12" s="11"/>
      <c r="Q12" s="11"/>
      <c r="R12" s="13"/>
    </row>
    <row r="13" spans="2:18" ht="3" customHeight="1" x14ac:dyDescent="0.2">
      <c r="B13" s="14"/>
      <c r="C13" s="11"/>
      <c r="D13" s="11"/>
      <c r="E13" s="11"/>
      <c r="F13" s="11"/>
      <c r="G13" s="11"/>
      <c r="H13" s="11"/>
      <c r="I13" s="11"/>
      <c r="J13" s="12"/>
      <c r="K13" s="12"/>
      <c r="L13" s="11"/>
      <c r="M13" s="11"/>
      <c r="N13" s="11"/>
      <c r="O13" s="11"/>
      <c r="P13" s="11"/>
      <c r="Q13" s="11"/>
      <c r="R13" s="13"/>
    </row>
    <row r="14" spans="2:18" x14ac:dyDescent="0.2">
      <c r="B14" s="60" t="s">
        <v>107807</v>
      </c>
      <c r="C14" s="61"/>
      <c r="D14" s="61"/>
      <c r="E14" s="61"/>
      <c r="F14" s="61"/>
      <c r="G14" s="61"/>
      <c r="H14" s="61"/>
      <c r="I14" s="61"/>
      <c r="J14" s="62"/>
      <c r="K14" s="62"/>
      <c r="L14" s="61"/>
      <c r="M14" s="61"/>
      <c r="N14" s="61"/>
      <c r="O14" s="61"/>
      <c r="P14" s="61"/>
      <c r="Q14" s="61"/>
      <c r="R14" s="63"/>
    </row>
    <row r="15" spans="2:18" x14ac:dyDescent="0.2">
      <c r="B15" s="64"/>
      <c r="C15" s="61"/>
      <c r="D15" s="61"/>
      <c r="E15" s="61"/>
      <c r="F15" s="61"/>
      <c r="G15" s="61"/>
      <c r="H15" s="61"/>
      <c r="I15" s="61"/>
      <c r="J15" s="62"/>
      <c r="K15" s="62"/>
      <c r="L15" s="61"/>
      <c r="M15" s="61"/>
      <c r="N15" s="61"/>
      <c r="O15" s="61"/>
      <c r="P15" s="61"/>
      <c r="Q15" s="61"/>
      <c r="R15" s="63"/>
    </row>
    <row r="16" spans="2:18" x14ac:dyDescent="0.2">
      <c r="B16" s="64"/>
      <c r="C16" s="61"/>
      <c r="D16" s="61"/>
      <c r="E16" s="61"/>
      <c r="F16" s="61"/>
      <c r="G16" s="61"/>
      <c r="H16" s="61"/>
      <c r="I16" s="61"/>
      <c r="J16" s="62"/>
      <c r="K16" s="62"/>
      <c r="L16" s="61"/>
      <c r="M16" s="61"/>
      <c r="N16" s="61"/>
      <c r="O16" s="61"/>
      <c r="P16" s="61"/>
      <c r="Q16" s="61"/>
      <c r="R16" s="63"/>
    </row>
    <row r="17" spans="2:19" s="29" customFormat="1" ht="86.25" customHeight="1" x14ac:dyDescent="0.2">
      <c r="B17" s="23" t="s">
        <v>0</v>
      </c>
      <c r="C17" s="24" t="s">
        <v>107776</v>
      </c>
      <c r="D17" s="25" t="s">
        <v>107777</v>
      </c>
      <c r="E17" s="25" t="s">
        <v>107778</v>
      </c>
      <c r="F17" s="25" t="s">
        <v>107779</v>
      </c>
      <c r="G17" s="25" t="s">
        <v>5</v>
      </c>
      <c r="H17" s="25" t="s">
        <v>4</v>
      </c>
      <c r="I17" s="25" t="s">
        <v>39</v>
      </c>
      <c r="J17" s="26" t="s">
        <v>107780</v>
      </c>
      <c r="K17" s="26" t="s">
        <v>107781</v>
      </c>
      <c r="L17" s="25" t="s">
        <v>107805</v>
      </c>
      <c r="M17" s="25" t="s">
        <v>94</v>
      </c>
      <c r="N17" s="25" t="s">
        <v>107782</v>
      </c>
      <c r="O17" s="24" t="s">
        <v>3</v>
      </c>
      <c r="P17" s="25" t="s">
        <v>107783</v>
      </c>
      <c r="Q17" s="25" t="s">
        <v>107784</v>
      </c>
      <c r="R17" s="27" t="s">
        <v>107785</v>
      </c>
      <c r="S17" s="28"/>
    </row>
    <row r="18" spans="2:19" s="10" customFormat="1" ht="78" customHeight="1" x14ac:dyDescent="0.2">
      <c r="B18" s="15" t="s">
        <v>107788</v>
      </c>
      <c r="C18" s="6" t="s">
        <v>107824</v>
      </c>
      <c r="D18" s="19">
        <v>45337</v>
      </c>
      <c r="E18" s="19">
        <v>45337</v>
      </c>
      <c r="F18" s="7">
        <v>11</v>
      </c>
      <c r="G18" s="7">
        <v>1</v>
      </c>
      <c r="H18" s="8" t="s">
        <v>72</v>
      </c>
      <c r="I18" s="7" t="s">
        <v>107804</v>
      </c>
      <c r="J18" s="16">
        <v>10000000</v>
      </c>
      <c r="K18" s="16">
        <v>10000000</v>
      </c>
      <c r="L18" s="7">
        <v>1</v>
      </c>
      <c r="M18" s="7">
        <v>0</v>
      </c>
      <c r="N18" s="30" t="s">
        <v>107786</v>
      </c>
      <c r="O18" s="8" t="s">
        <v>771</v>
      </c>
      <c r="P18" s="7" t="s">
        <v>107813</v>
      </c>
      <c r="Q18" s="7">
        <v>3013059287</v>
      </c>
      <c r="R18" s="31" t="s">
        <v>107787</v>
      </c>
      <c r="S18" s="9"/>
    </row>
    <row r="19" spans="2:19" s="10" customFormat="1" ht="93.75" customHeight="1" x14ac:dyDescent="0.2">
      <c r="B19" s="15">
        <v>86101705</v>
      </c>
      <c r="C19" s="6" t="s">
        <v>107823</v>
      </c>
      <c r="D19" s="19">
        <v>45352</v>
      </c>
      <c r="E19" s="19">
        <v>45352</v>
      </c>
      <c r="F19" s="7">
        <v>6</v>
      </c>
      <c r="G19" s="7">
        <v>1</v>
      </c>
      <c r="H19" s="8" t="s">
        <v>72</v>
      </c>
      <c r="I19" s="7" t="s">
        <v>107804</v>
      </c>
      <c r="J19" s="16">
        <v>217494300</v>
      </c>
      <c r="K19" s="16">
        <f t="shared" ref="K19:K24" si="0">+J19</f>
        <v>217494300</v>
      </c>
      <c r="L19" s="7">
        <v>1</v>
      </c>
      <c r="M19" s="7">
        <v>0</v>
      </c>
      <c r="N19" s="30" t="s">
        <v>107786</v>
      </c>
      <c r="O19" s="8" t="s">
        <v>771</v>
      </c>
      <c r="P19" s="7" t="s">
        <v>107813</v>
      </c>
      <c r="Q19" s="7">
        <v>3013059287</v>
      </c>
      <c r="R19" s="31" t="s">
        <v>107787</v>
      </c>
      <c r="S19" s="9"/>
    </row>
    <row r="20" spans="2:19" s="10" customFormat="1" ht="63.75" customHeight="1" x14ac:dyDescent="0.2">
      <c r="B20" s="15" t="s">
        <v>107789</v>
      </c>
      <c r="C20" s="6" t="s">
        <v>107810</v>
      </c>
      <c r="D20" s="19">
        <v>45352</v>
      </c>
      <c r="E20" s="19">
        <v>45352</v>
      </c>
      <c r="F20" s="7">
        <v>1</v>
      </c>
      <c r="G20" s="7">
        <v>1</v>
      </c>
      <c r="H20" s="8" t="s">
        <v>72</v>
      </c>
      <c r="I20" s="7" t="s">
        <v>107804</v>
      </c>
      <c r="J20" s="16">
        <v>25000000</v>
      </c>
      <c r="K20" s="16">
        <f t="shared" si="0"/>
        <v>25000000</v>
      </c>
      <c r="L20" s="7">
        <v>1</v>
      </c>
      <c r="M20" s="7">
        <v>0</v>
      </c>
      <c r="N20" s="30" t="s">
        <v>107786</v>
      </c>
      <c r="O20" s="8" t="s">
        <v>771</v>
      </c>
      <c r="P20" s="7" t="s">
        <v>107813</v>
      </c>
      <c r="Q20" s="7">
        <v>3013059287</v>
      </c>
      <c r="R20" s="31" t="s">
        <v>107787</v>
      </c>
      <c r="S20" s="9"/>
    </row>
    <row r="21" spans="2:19" s="10" customFormat="1" ht="51.75" customHeight="1" x14ac:dyDescent="0.2">
      <c r="B21" s="15">
        <v>44103103</v>
      </c>
      <c r="C21" s="6" t="s">
        <v>107825</v>
      </c>
      <c r="D21" s="19">
        <v>45337</v>
      </c>
      <c r="E21" s="19">
        <v>45337</v>
      </c>
      <c r="F21" s="7">
        <v>1</v>
      </c>
      <c r="G21" s="7">
        <v>1</v>
      </c>
      <c r="H21" s="7" t="s">
        <v>72</v>
      </c>
      <c r="I21" s="7" t="s">
        <v>107804</v>
      </c>
      <c r="J21" s="16">
        <v>5000000</v>
      </c>
      <c r="K21" s="16">
        <f t="shared" si="0"/>
        <v>5000000</v>
      </c>
      <c r="L21" s="7">
        <v>1</v>
      </c>
      <c r="M21" s="7">
        <v>0</v>
      </c>
      <c r="N21" s="30" t="s">
        <v>107786</v>
      </c>
      <c r="O21" s="8" t="s">
        <v>771</v>
      </c>
      <c r="P21" s="7" t="s">
        <v>107813</v>
      </c>
      <c r="Q21" s="7">
        <v>3013059287</v>
      </c>
      <c r="R21" s="31" t="s">
        <v>107787</v>
      </c>
      <c r="S21" s="9"/>
    </row>
    <row r="22" spans="2:19" s="10" customFormat="1" ht="51.75" customHeight="1" x14ac:dyDescent="0.2">
      <c r="B22" s="15" t="s">
        <v>107811</v>
      </c>
      <c r="C22" s="6" t="s">
        <v>107812</v>
      </c>
      <c r="D22" s="19">
        <v>45352</v>
      </c>
      <c r="E22" s="19">
        <v>45352</v>
      </c>
      <c r="F22" s="7">
        <v>1</v>
      </c>
      <c r="G22" s="7">
        <v>1</v>
      </c>
      <c r="H22" s="7" t="s">
        <v>72</v>
      </c>
      <c r="I22" s="7" t="s">
        <v>107804</v>
      </c>
      <c r="J22" s="16">
        <v>10000000</v>
      </c>
      <c r="K22" s="16">
        <f t="shared" si="0"/>
        <v>10000000</v>
      </c>
      <c r="L22" s="7">
        <v>1</v>
      </c>
      <c r="M22" s="7"/>
      <c r="N22" s="30" t="s">
        <v>107786</v>
      </c>
      <c r="O22" s="8" t="s">
        <v>771</v>
      </c>
      <c r="P22" s="7" t="s">
        <v>107813</v>
      </c>
      <c r="Q22" s="7">
        <v>3013059287</v>
      </c>
      <c r="R22" s="31" t="s">
        <v>107787</v>
      </c>
      <c r="S22" s="9"/>
    </row>
    <row r="23" spans="2:19" s="10" customFormat="1" ht="46.5" customHeight="1" x14ac:dyDescent="0.2">
      <c r="B23" s="15">
        <v>84131500</v>
      </c>
      <c r="C23" s="6" t="s">
        <v>107826</v>
      </c>
      <c r="D23" s="19">
        <v>45537</v>
      </c>
      <c r="E23" s="19">
        <v>45537</v>
      </c>
      <c r="F23" s="7">
        <v>12</v>
      </c>
      <c r="G23" s="7">
        <v>1</v>
      </c>
      <c r="H23" s="7" t="s">
        <v>72</v>
      </c>
      <c r="I23" s="7" t="s">
        <v>107804</v>
      </c>
      <c r="J23" s="16">
        <v>20000000</v>
      </c>
      <c r="K23" s="16">
        <f t="shared" si="0"/>
        <v>20000000</v>
      </c>
      <c r="L23" s="7">
        <v>1</v>
      </c>
      <c r="M23" s="7">
        <v>0</v>
      </c>
      <c r="N23" s="30" t="s">
        <v>107786</v>
      </c>
      <c r="O23" s="8" t="s">
        <v>771</v>
      </c>
      <c r="P23" s="7" t="s">
        <v>107813</v>
      </c>
      <c r="Q23" s="7">
        <v>3013059287</v>
      </c>
      <c r="R23" s="31" t="s">
        <v>107787</v>
      </c>
      <c r="S23" s="9"/>
    </row>
    <row r="24" spans="2:19" s="10" customFormat="1" ht="57" x14ac:dyDescent="0.2">
      <c r="B24" s="15">
        <v>85122200</v>
      </c>
      <c r="C24" s="6" t="s">
        <v>107814</v>
      </c>
      <c r="D24" s="19">
        <v>45337</v>
      </c>
      <c r="E24" s="19">
        <v>45337</v>
      </c>
      <c r="F24" s="7">
        <v>12</v>
      </c>
      <c r="G24" s="7">
        <v>1</v>
      </c>
      <c r="H24" s="7" t="s">
        <v>72</v>
      </c>
      <c r="I24" s="7" t="s">
        <v>107804</v>
      </c>
      <c r="J24" s="16">
        <v>5000000</v>
      </c>
      <c r="K24" s="16">
        <f t="shared" si="0"/>
        <v>5000000</v>
      </c>
      <c r="L24" s="7">
        <v>1</v>
      </c>
      <c r="M24" s="7">
        <v>0</v>
      </c>
      <c r="N24" s="30" t="s">
        <v>107786</v>
      </c>
      <c r="O24" s="8" t="s">
        <v>771</v>
      </c>
      <c r="P24" s="7" t="s">
        <v>107813</v>
      </c>
      <c r="Q24" s="7">
        <v>3013059287</v>
      </c>
      <c r="R24" s="31" t="s">
        <v>107787</v>
      </c>
      <c r="S24" s="9"/>
    </row>
    <row r="25" spans="2:19" s="10" customFormat="1" ht="71.25" x14ac:dyDescent="0.2">
      <c r="B25" s="15">
        <v>80111601</v>
      </c>
      <c r="C25" s="6" t="s">
        <v>107815</v>
      </c>
      <c r="D25" s="19">
        <v>45337</v>
      </c>
      <c r="E25" s="19">
        <v>45337</v>
      </c>
      <c r="F25" s="7">
        <v>5</v>
      </c>
      <c r="G25" s="7">
        <v>1</v>
      </c>
      <c r="H25" s="8" t="s">
        <v>133</v>
      </c>
      <c r="I25" s="7" t="s">
        <v>107804</v>
      </c>
      <c r="J25" s="16">
        <v>3000000</v>
      </c>
      <c r="K25" s="16">
        <f>+J25*L25*F25</f>
        <v>45000000</v>
      </c>
      <c r="L25" s="7">
        <v>3</v>
      </c>
      <c r="M25" s="7">
        <v>0</v>
      </c>
      <c r="N25" s="30" t="s">
        <v>107786</v>
      </c>
      <c r="O25" s="8" t="s">
        <v>771</v>
      </c>
      <c r="P25" s="7" t="s">
        <v>107816</v>
      </c>
      <c r="Q25" s="7">
        <v>3013059287</v>
      </c>
      <c r="R25" s="31" t="s">
        <v>107790</v>
      </c>
      <c r="S25" s="9"/>
    </row>
    <row r="26" spans="2:19" s="10" customFormat="1" ht="71.25" x14ac:dyDescent="0.2">
      <c r="B26" s="15">
        <v>80111601</v>
      </c>
      <c r="C26" s="6" t="s">
        <v>107817</v>
      </c>
      <c r="D26" s="19">
        <v>45337</v>
      </c>
      <c r="E26" s="19">
        <v>45337</v>
      </c>
      <c r="F26" s="7">
        <v>5</v>
      </c>
      <c r="G26" s="7">
        <v>1</v>
      </c>
      <c r="H26" s="8" t="s">
        <v>133</v>
      </c>
      <c r="I26" s="7" t="s">
        <v>107804</v>
      </c>
      <c r="J26" s="16">
        <v>3000000</v>
      </c>
      <c r="K26" s="16">
        <f t="shared" ref="K26:K28" si="1">+J26*L26*F26</f>
        <v>30000000</v>
      </c>
      <c r="L26" s="7">
        <v>2</v>
      </c>
      <c r="M26" s="7">
        <v>0</v>
      </c>
      <c r="N26" s="30" t="s">
        <v>107786</v>
      </c>
      <c r="O26" s="8" t="s">
        <v>771</v>
      </c>
      <c r="P26" s="7" t="s">
        <v>107816</v>
      </c>
      <c r="Q26" s="7">
        <v>3013059287</v>
      </c>
      <c r="R26" s="31" t="s">
        <v>107790</v>
      </c>
      <c r="S26" s="9"/>
    </row>
    <row r="27" spans="2:19" s="10" customFormat="1" ht="78" customHeight="1" x14ac:dyDescent="0.2">
      <c r="B27" s="15">
        <v>80111601</v>
      </c>
      <c r="C27" s="6" t="s">
        <v>107827</v>
      </c>
      <c r="D27" s="19">
        <v>45337</v>
      </c>
      <c r="E27" s="19">
        <v>45337</v>
      </c>
      <c r="F27" s="7">
        <v>5</v>
      </c>
      <c r="G27" s="7">
        <v>1</v>
      </c>
      <c r="H27" s="8" t="s">
        <v>133</v>
      </c>
      <c r="I27" s="7" t="s">
        <v>107804</v>
      </c>
      <c r="J27" s="16">
        <v>3000000</v>
      </c>
      <c r="K27" s="16">
        <f t="shared" si="1"/>
        <v>30000000</v>
      </c>
      <c r="L27" s="7">
        <v>2</v>
      </c>
      <c r="M27" s="7">
        <v>0</v>
      </c>
      <c r="N27" s="30" t="s">
        <v>107786</v>
      </c>
      <c r="O27" s="8" t="s">
        <v>771</v>
      </c>
      <c r="P27" s="7" t="s">
        <v>107816</v>
      </c>
      <c r="Q27" s="7">
        <v>3013059287</v>
      </c>
      <c r="R27" s="31" t="s">
        <v>107790</v>
      </c>
      <c r="S27" s="9"/>
    </row>
    <row r="28" spans="2:19" s="10" customFormat="1" ht="80.25" customHeight="1" x14ac:dyDescent="0.2">
      <c r="B28" s="15">
        <v>80111601</v>
      </c>
      <c r="C28" s="6" t="s">
        <v>107818</v>
      </c>
      <c r="D28" s="19">
        <v>45337</v>
      </c>
      <c r="E28" s="19">
        <v>45337</v>
      </c>
      <c r="F28" s="7">
        <v>5</v>
      </c>
      <c r="G28" s="7">
        <v>1</v>
      </c>
      <c r="H28" s="8" t="s">
        <v>133</v>
      </c>
      <c r="I28" s="7" t="s">
        <v>107804</v>
      </c>
      <c r="J28" s="16">
        <v>3000000</v>
      </c>
      <c r="K28" s="16">
        <f t="shared" si="1"/>
        <v>15000000</v>
      </c>
      <c r="L28" s="7">
        <v>1</v>
      </c>
      <c r="M28" s="7">
        <v>0</v>
      </c>
      <c r="N28" s="30" t="s">
        <v>107786</v>
      </c>
      <c r="O28" s="8" t="s">
        <v>771</v>
      </c>
      <c r="P28" s="7" t="s">
        <v>107813</v>
      </c>
      <c r="Q28" s="7">
        <v>3013059287</v>
      </c>
      <c r="R28" s="31" t="s">
        <v>107787</v>
      </c>
      <c r="S28" s="9"/>
    </row>
    <row r="29" spans="2:19" s="10" customFormat="1" ht="57.75" thickBot="1" x14ac:dyDescent="0.25">
      <c r="B29" s="33">
        <v>80111601</v>
      </c>
      <c r="C29" s="43" t="s">
        <v>107819</v>
      </c>
      <c r="D29" s="34">
        <v>45352</v>
      </c>
      <c r="E29" s="34">
        <v>45352</v>
      </c>
      <c r="F29" s="35">
        <v>9</v>
      </c>
      <c r="G29" s="35">
        <v>1</v>
      </c>
      <c r="H29" s="36" t="s">
        <v>133</v>
      </c>
      <c r="I29" s="35" t="s">
        <v>107804</v>
      </c>
      <c r="J29" s="37">
        <v>45000000</v>
      </c>
      <c r="K29" s="37">
        <f>+J29</f>
        <v>45000000</v>
      </c>
      <c r="L29" s="35">
        <v>1</v>
      </c>
      <c r="M29" s="35">
        <v>0</v>
      </c>
      <c r="N29" s="38" t="s">
        <v>107786</v>
      </c>
      <c r="O29" s="36" t="s">
        <v>771</v>
      </c>
      <c r="P29" s="35" t="s">
        <v>107813</v>
      </c>
      <c r="Q29" s="35">
        <v>3013059287</v>
      </c>
      <c r="R29" s="39" t="s">
        <v>107787</v>
      </c>
      <c r="S29" s="9"/>
    </row>
    <row r="30" spans="2:19" s="22" customFormat="1" ht="27.75" customHeight="1" thickBot="1" x14ac:dyDescent="0.25">
      <c r="B30" s="21"/>
      <c r="C30" s="21"/>
      <c r="D30" s="48" t="s">
        <v>107806</v>
      </c>
      <c r="E30" s="49"/>
      <c r="F30" s="49"/>
      <c r="G30" s="49"/>
      <c r="H30" s="49"/>
      <c r="I30" s="49"/>
      <c r="J30" s="50"/>
      <c r="K30" s="40">
        <f>SUM(K18:K29)</f>
        <v>457494300</v>
      </c>
      <c r="L30" s="21"/>
      <c r="M30" s="21"/>
      <c r="N30" s="21"/>
      <c r="O30" s="21"/>
      <c r="P30" s="21"/>
      <c r="Q30" s="21"/>
      <c r="R30" s="21"/>
      <c r="S30" s="21"/>
    </row>
    <row r="31" spans="2:19" ht="13.5" thickBot="1" x14ac:dyDescent="0.25"/>
    <row r="32" spans="2:19" ht="28.5" customHeight="1" thickBot="1" x14ac:dyDescent="0.25">
      <c r="D32" s="45" t="s">
        <v>107820</v>
      </c>
      <c r="E32" s="46"/>
      <c r="F32" s="46"/>
      <c r="G32" s="46"/>
      <c r="H32" s="46"/>
      <c r="I32" s="46"/>
      <c r="J32" s="46"/>
      <c r="K32" s="47"/>
      <c r="L32" s="44"/>
      <c r="M32" s="44"/>
      <c r="N32" s="44"/>
    </row>
  </sheetData>
  <sheetProtection algorithmName="SHA-512" hashValue="bti6jymSWLxv+HqCsZTg6S6SVltpmFt1sa3tNM4aRAEKt8reRJO/qXKogtXT4/PH8zjlqryVNrKiALsL659V+w==" saltValue="8CtoEPBzb20EGHTVrY2JcQ==" spinCount="100000" sheet="1" objects="1" scenarios="1"/>
  <mergeCells count="15">
    <mergeCell ref="B1:R1"/>
    <mergeCell ref="C2:K2"/>
    <mergeCell ref="C3:K3"/>
    <mergeCell ref="C4:K4"/>
    <mergeCell ref="B14:R16"/>
    <mergeCell ref="N5:R5"/>
    <mergeCell ref="C5:K5"/>
    <mergeCell ref="C6:K6"/>
    <mergeCell ref="C7:K7"/>
    <mergeCell ref="D32:K32"/>
    <mergeCell ref="D30:J30"/>
    <mergeCell ref="B8:C8"/>
    <mergeCell ref="B9:C9"/>
    <mergeCell ref="B10:C10"/>
    <mergeCell ref="B11:C11"/>
  </mergeCells>
  <hyperlinks>
    <hyperlink ref="R26" r:id="rId1"/>
    <hyperlink ref="R27" r:id="rId2"/>
    <hyperlink ref="R25" r:id="rId3"/>
  </hyperlinks>
  <printOptions horizontalCentered="1"/>
  <pageMargins left="0" right="0" top="0.19685039370078741" bottom="0.39370078740157483" header="0.51181102362204722" footer="0.51181102362204722"/>
  <pageSetup paperSize="41" scale="46" orientation="landscape" r:id="rId4"/>
  <ignoredErrors>
    <ignoredError sqref="K22:K30 K19:K21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I1" workbookViewId="0">
      <selection activeCell="J34" sqref="J34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Nicolas</cp:lastModifiedBy>
  <cp:lastPrinted>2024-01-31T20:55:03Z</cp:lastPrinted>
  <dcterms:created xsi:type="dcterms:W3CDTF">2021-01-28T15:30:53Z</dcterms:created>
  <dcterms:modified xsi:type="dcterms:W3CDTF">2024-02-01T02:51:41Z</dcterms:modified>
</cp:coreProperties>
</file>